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36" tabRatio="776" activeTab="1"/>
  </bookViews>
  <sheets>
    <sheet name="Дубль" sheetId="1" r:id="rId1"/>
    <sheet name="Малыши ДВ.2010 г.р. и младше" sheetId="2" r:id="rId2"/>
    <sheet name="Дети ДВ.2009 г.р." sheetId="3" r:id="rId3"/>
    <sheet name="Мл.Юн.ДВ.2007-2008 г.р. " sheetId="4" r:id="rId4"/>
    <sheet name="Ст.Юн.ДВ.2004-2006 г.р." sheetId="5" r:id="rId5"/>
    <sheet name="Девочки 2009 г.р. и младше" sheetId="6" r:id="rId6"/>
    <sheet name="Мл.Дев.рывок 2007-2008 г.р. " sheetId="7" r:id="rId7"/>
    <sheet name="Ст.Дев.рывок 2004-2006 г.р. " sheetId="8" r:id="rId8"/>
    <sheet name="ЭСТАФЕТА" sheetId="9" r:id="rId9"/>
    <sheet name="ИТОГ" sheetId="10" r:id="rId10"/>
    <sheet name="Судьи" sheetId="11" r:id="rId11"/>
  </sheets>
  <definedNames/>
  <calcPr fullCalcOnLoad="1"/>
</workbook>
</file>

<file path=xl/sharedStrings.xml><?xml version="1.0" encoding="utf-8"?>
<sst xmlns="http://schemas.openxmlformats.org/spreadsheetml/2006/main" count="1472" uniqueCount="277">
  <si>
    <t>10 минут</t>
  </si>
  <si>
    <t xml:space="preserve">число  </t>
  </si>
  <si>
    <t>месяц</t>
  </si>
  <si>
    <t xml:space="preserve">год </t>
  </si>
  <si>
    <t xml:space="preserve">     Протокол</t>
  </si>
  <si>
    <t xml:space="preserve">В е с   г и р ь - </t>
  </si>
  <si>
    <t>место</t>
  </si>
  <si>
    <t>Фамилия и имя участницы</t>
  </si>
  <si>
    <t>год рождения</t>
  </si>
  <si>
    <t>вес участника</t>
  </si>
  <si>
    <t>звание разряд</t>
  </si>
  <si>
    <t>команда</t>
  </si>
  <si>
    <t>вес гири</t>
  </si>
  <si>
    <t>рывок</t>
  </si>
  <si>
    <t>итог</t>
  </si>
  <si>
    <t>фамилия и инициалы тренера</t>
  </si>
  <si>
    <t>вызов</t>
  </si>
  <si>
    <t>помост</t>
  </si>
  <si>
    <t>Фамилия и имя участника</t>
  </si>
  <si>
    <t>толчок</t>
  </si>
  <si>
    <t>сумма</t>
  </si>
  <si>
    <t>Главный судья соревнований:</t>
  </si>
  <si>
    <t>Главный секретарь соревнований:</t>
  </si>
  <si>
    <t>б/р</t>
  </si>
  <si>
    <t>КМС</t>
  </si>
  <si>
    <r>
      <t>Регламент времени -</t>
    </r>
    <r>
      <rPr>
        <sz val="11"/>
        <color indexed="8"/>
        <rFont val="Cambria"/>
        <family val="1"/>
      </rPr>
      <t xml:space="preserve"> </t>
    </r>
  </si>
  <si>
    <t>Новичихинская ДЮСШ</t>
  </si>
  <si>
    <t>Пастухов В.С.</t>
  </si>
  <si>
    <t>58 кг</t>
  </si>
  <si>
    <t>63 кг</t>
  </si>
  <si>
    <t>68 кг</t>
  </si>
  <si>
    <t>73 кг</t>
  </si>
  <si>
    <t>1</t>
  </si>
  <si>
    <t>2</t>
  </si>
  <si>
    <t>3</t>
  </si>
  <si>
    <t>4</t>
  </si>
  <si>
    <t>МКУ ДО «Петропавловская ДЮСШ»</t>
  </si>
  <si>
    <t>ДВОЕБОРЬЕ</t>
  </si>
  <si>
    <t>85 кг</t>
  </si>
  <si>
    <r>
      <t>Регламент времени -</t>
    </r>
    <r>
      <rPr>
        <sz val="11"/>
        <color indexed="8"/>
        <rFont val="Times New Roman"/>
        <family val="1"/>
      </rPr>
      <t xml:space="preserve"> </t>
    </r>
  </si>
  <si>
    <t>Алтайский край</t>
  </si>
  <si>
    <t>№ этапа</t>
  </si>
  <si>
    <t>Результат на этапе</t>
  </si>
  <si>
    <t>Итого</t>
  </si>
  <si>
    <t>1юн</t>
  </si>
  <si>
    <t>ДЮСШ Первомайского р-на</t>
  </si>
  <si>
    <t>Пожидаев В.В.</t>
  </si>
  <si>
    <t>Чернов Дмитрий</t>
  </si>
  <si>
    <t>Проценко Антон</t>
  </si>
  <si>
    <t>Министерство спорта Алтайского края</t>
  </si>
  <si>
    <t>ЭСТАФЕТА</t>
  </si>
  <si>
    <t xml:space="preserve">с. Поспелиха </t>
  </si>
  <si>
    <t>K (гири)</t>
  </si>
  <si>
    <t>K (вес.кат.)</t>
  </si>
  <si>
    <t>выполненный разряд</t>
  </si>
  <si>
    <t>двоеборье</t>
  </si>
  <si>
    <t>Команда</t>
  </si>
  <si>
    <t>эстафета</t>
  </si>
  <si>
    <t>1 юн</t>
  </si>
  <si>
    <t xml:space="preserve">Литвиненко Алексей </t>
  </si>
  <si>
    <t>Качур Иван</t>
  </si>
  <si>
    <t>Галкина Юля</t>
  </si>
  <si>
    <t>Давыденко Яна</t>
  </si>
  <si>
    <t>ДЮСШ Поспелихинского р-на</t>
  </si>
  <si>
    <t>Платонова Ю.Г.</t>
  </si>
  <si>
    <t>Игнатенко Ольга</t>
  </si>
  <si>
    <t>Визнер Станислав</t>
  </si>
  <si>
    <t>ДЮСШ Родинский р-он</t>
  </si>
  <si>
    <t>Антошин Кирилл</t>
  </si>
  <si>
    <t>Мак Артём</t>
  </si>
  <si>
    <t>Чикалова Елена</t>
  </si>
  <si>
    <t>Рачёв Павел</t>
  </si>
  <si>
    <t>Усанов Александр</t>
  </si>
  <si>
    <t>Десятов А.П.</t>
  </si>
  <si>
    <t>Кузьмин Олег</t>
  </si>
  <si>
    <t>Усанов Михаил</t>
  </si>
  <si>
    <t>Сапрыкин Данил</t>
  </si>
  <si>
    <t>Ерёмин С.В.</t>
  </si>
  <si>
    <t>Киселёва Ангелина</t>
  </si>
  <si>
    <t>Ерёмин В.С.</t>
  </si>
  <si>
    <t>командные очки</t>
  </si>
  <si>
    <t>МБУ ДОД "ДЮСШ" Первомайского района</t>
  </si>
  <si>
    <t>МБУ ДО "ДЮСШ" Родинского района</t>
  </si>
  <si>
    <t>ДЮСШ Новичихинского района</t>
  </si>
  <si>
    <t>МК ФСУ  «ЦФКС» Петропавловского района</t>
  </si>
  <si>
    <t>Краевые соревнования "Турнир памяти МС Мельникова Михаила</t>
  </si>
  <si>
    <t>Общественная организация "Федерация гиревого спорта Алтайского края"</t>
  </si>
  <si>
    <t>октября</t>
  </si>
  <si>
    <t>с. Новичиха</t>
  </si>
  <si>
    <t>Новичихинский район</t>
  </si>
  <si>
    <t>Савин М.А. -1 кат.</t>
  </si>
  <si>
    <t>Дергунова В.О - 1 кат.</t>
  </si>
  <si>
    <r>
      <t>2007-2008 г.р.</t>
    </r>
    <r>
      <rPr>
        <sz val="11"/>
        <color indexed="8"/>
        <rFont val="Cambria"/>
        <family val="1"/>
      </rPr>
      <t xml:space="preserve">      0,75-1-1,5-2-4 (к)</t>
    </r>
  </si>
  <si>
    <t>1-2</t>
  </si>
  <si>
    <t>1-2 октября</t>
  </si>
  <si>
    <t>Дергунова В.О.</t>
  </si>
  <si>
    <t>Савин М.А.</t>
  </si>
  <si>
    <t>Дергунов В.Г.</t>
  </si>
  <si>
    <t>Савина П.А.</t>
  </si>
  <si>
    <r>
      <t>Ст.Юноши</t>
    </r>
    <r>
      <rPr>
        <b/>
        <sz val="10"/>
        <rFont val="Cambria"/>
        <family val="1"/>
      </rPr>
      <t xml:space="preserve">        16-20-24-28-32</t>
    </r>
    <r>
      <rPr>
        <sz val="10"/>
        <rFont val="Cambria"/>
        <family val="1"/>
      </rPr>
      <t xml:space="preserve"> кг</t>
    </r>
  </si>
  <si>
    <t xml:space="preserve"> 85+ кг</t>
  </si>
  <si>
    <t>53 кг</t>
  </si>
  <si>
    <t>48 кг</t>
  </si>
  <si>
    <r>
      <t>2007-2008 г.р.</t>
    </r>
    <r>
      <rPr>
        <sz val="11"/>
        <color indexed="8"/>
        <rFont val="Cambria"/>
        <family val="1"/>
      </rPr>
      <t xml:space="preserve">     1-2-3-5-8 (к)</t>
    </r>
  </si>
  <si>
    <t>РЫВОК</t>
  </si>
  <si>
    <t>63+ кг</t>
  </si>
  <si>
    <r>
      <t>2004-2006 г.р.</t>
    </r>
    <r>
      <rPr>
        <sz val="11"/>
        <color indexed="8"/>
        <rFont val="Cambria"/>
        <family val="1"/>
      </rPr>
      <t xml:space="preserve">     1-2-3-5-8 (к)</t>
    </r>
  </si>
  <si>
    <r>
      <t>Ст.девушки</t>
    </r>
    <r>
      <rPr>
        <b/>
        <sz val="10"/>
        <rFont val="Cambria"/>
        <family val="1"/>
      </rPr>
      <t xml:space="preserve">       12-14-16-20-24</t>
    </r>
    <r>
      <rPr>
        <sz val="10"/>
        <rFont val="Cambria"/>
        <family val="1"/>
      </rPr>
      <t xml:space="preserve"> кг</t>
    </r>
  </si>
  <si>
    <t>12 минут</t>
  </si>
  <si>
    <r>
      <t>2009 г.р.</t>
    </r>
    <r>
      <rPr>
        <sz val="11"/>
        <color indexed="8"/>
        <rFont val="Cambria"/>
        <family val="1"/>
      </rPr>
      <t xml:space="preserve">      0,75-1-1,5-2-4 (к)</t>
    </r>
  </si>
  <si>
    <r>
      <t>Дети</t>
    </r>
    <r>
      <rPr>
        <b/>
        <sz val="10"/>
        <rFont val="Cambria"/>
        <family val="1"/>
      </rPr>
      <t xml:space="preserve">        8-10-12-14-16</t>
    </r>
    <r>
      <rPr>
        <sz val="10"/>
        <rFont val="Cambria"/>
        <family val="1"/>
      </rPr>
      <t xml:space="preserve"> кг</t>
    </r>
  </si>
  <si>
    <t>33 кг</t>
  </si>
  <si>
    <t>38 кг</t>
  </si>
  <si>
    <t>43 кг</t>
  </si>
  <si>
    <t>48+ кг</t>
  </si>
  <si>
    <r>
      <t>2007-2008 г.р.</t>
    </r>
    <r>
      <rPr>
        <sz val="11"/>
        <color indexed="8"/>
        <rFont val="Cambria"/>
        <family val="1"/>
      </rPr>
      <t xml:space="preserve">     0,5-1-2-4-6 (к)</t>
    </r>
  </si>
  <si>
    <r>
      <t>Девочки</t>
    </r>
    <r>
      <rPr>
        <b/>
        <sz val="10"/>
        <rFont val="Cambria"/>
        <family val="1"/>
      </rPr>
      <t xml:space="preserve">        6-8-10-12-14</t>
    </r>
    <r>
      <rPr>
        <sz val="10"/>
        <rFont val="Cambria"/>
        <family val="1"/>
      </rPr>
      <t xml:space="preserve"> кг</t>
    </r>
  </si>
  <si>
    <t>38кг</t>
  </si>
  <si>
    <r>
      <t>2010 г.р. и мл.</t>
    </r>
    <r>
      <rPr>
        <sz val="11"/>
        <color indexed="8"/>
        <rFont val="Cambria"/>
        <family val="1"/>
      </rPr>
      <t xml:space="preserve">      0,75-1-1,5-2-4 (к)</t>
    </r>
  </si>
  <si>
    <r>
      <t>Малыши</t>
    </r>
    <r>
      <rPr>
        <b/>
        <sz val="10"/>
        <rFont val="Cambria"/>
        <family val="1"/>
      </rPr>
      <t xml:space="preserve">        6-8-10-12-14</t>
    </r>
    <r>
      <rPr>
        <sz val="10"/>
        <rFont val="Cambria"/>
        <family val="1"/>
      </rPr>
      <t xml:space="preserve"> кг</t>
    </r>
  </si>
  <si>
    <t>43+ кг</t>
  </si>
  <si>
    <r>
      <t>Мл.Юноши</t>
    </r>
    <r>
      <rPr>
        <b/>
        <sz val="10"/>
        <rFont val="Cambria"/>
        <family val="1"/>
      </rPr>
      <t xml:space="preserve">       12-14-16-20-24</t>
    </r>
    <r>
      <rPr>
        <sz val="10"/>
        <rFont val="Cambria"/>
        <family val="1"/>
      </rPr>
      <t xml:space="preserve"> кг</t>
    </r>
  </si>
  <si>
    <r>
      <t>2004-2006 г.р.</t>
    </r>
    <r>
      <rPr>
        <sz val="11"/>
        <color indexed="8"/>
        <rFont val="Cambria"/>
        <family val="1"/>
      </rPr>
      <t xml:space="preserve">      1-2-4-6-8 (к)</t>
    </r>
  </si>
  <si>
    <t xml:space="preserve"> 73+ кг</t>
  </si>
  <si>
    <r>
      <t>Мл.девушки</t>
    </r>
    <r>
      <rPr>
        <b/>
        <sz val="10"/>
        <rFont val="Cambria"/>
        <family val="1"/>
      </rPr>
      <t xml:space="preserve">      10-12-14-16-20</t>
    </r>
    <r>
      <rPr>
        <sz val="10"/>
        <rFont val="Cambria"/>
        <family val="1"/>
      </rPr>
      <t xml:space="preserve"> кг</t>
    </r>
  </si>
  <si>
    <t>58кг</t>
  </si>
  <si>
    <t>зачет по 7 абсолютным результатам (5+2) + эстафета</t>
  </si>
  <si>
    <t>Савин М.А. - 1 кат.</t>
  </si>
  <si>
    <t>Скрипкин Даниил</t>
  </si>
  <si>
    <t>бр</t>
  </si>
  <si>
    <t>ДЮСШ Первомайского района</t>
  </si>
  <si>
    <t>Пожидаев В.В</t>
  </si>
  <si>
    <t>2юн</t>
  </si>
  <si>
    <t>Овчаров Денис</t>
  </si>
  <si>
    <t>3юн</t>
  </si>
  <si>
    <t>Маркова Анна</t>
  </si>
  <si>
    <t>Кичатов Алексей</t>
  </si>
  <si>
    <t>Овчаров Артём</t>
  </si>
  <si>
    <t>Вертинская Анна</t>
  </si>
  <si>
    <t>Власенко Арсении</t>
  </si>
  <si>
    <t>Подколзин Михаил</t>
  </si>
  <si>
    <t>Маслаков Артём</t>
  </si>
  <si>
    <t>Коробченко Денис</t>
  </si>
  <si>
    <t>Подколзин Владимир</t>
  </si>
  <si>
    <t>Кожеуров Глеб</t>
  </si>
  <si>
    <t>Домрачев Егор</t>
  </si>
  <si>
    <t xml:space="preserve">Суханов Тимофей </t>
  </si>
  <si>
    <t>с. Сычевка</t>
  </si>
  <si>
    <t>Печенин Е.И.</t>
  </si>
  <si>
    <t xml:space="preserve">Суханов Анатолий </t>
  </si>
  <si>
    <t xml:space="preserve">Печенина Дария </t>
  </si>
  <si>
    <t>Горшков Максим</t>
  </si>
  <si>
    <t>Шелегин Никита</t>
  </si>
  <si>
    <t>Усанов Лев</t>
  </si>
  <si>
    <t>Карев Иван</t>
  </si>
  <si>
    <t>Чертов Александр</t>
  </si>
  <si>
    <t>Воротынцев Сергей</t>
  </si>
  <si>
    <t>Полтарин Дмитрий</t>
  </si>
  <si>
    <t>Бардин Андрей</t>
  </si>
  <si>
    <t>Кулматов Кирилл</t>
  </si>
  <si>
    <t>Николаев Михаил</t>
  </si>
  <si>
    <t>Дегтярев Кирилл</t>
  </si>
  <si>
    <t>Нечаенко Евгений</t>
  </si>
  <si>
    <t>Гизатулин Никита</t>
  </si>
  <si>
    <t>Полынцева Анастасия</t>
  </si>
  <si>
    <t>Дергунова Юлия</t>
  </si>
  <si>
    <t>Дергунова Елена</t>
  </si>
  <si>
    <t>Пиянзин Вячеслав</t>
  </si>
  <si>
    <t>Ключевски район</t>
  </si>
  <si>
    <t>Дергунов В.Г., Белан В.В.</t>
  </si>
  <si>
    <t>Остапенко Евгений</t>
  </si>
  <si>
    <t>Ключевский район</t>
  </si>
  <si>
    <t>Белан В.В.</t>
  </si>
  <si>
    <t>Белан Владислав</t>
  </si>
  <si>
    <t>Белан Станислав</t>
  </si>
  <si>
    <t>Беженарь Антон</t>
  </si>
  <si>
    <t>Тихомиров Александр</t>
  </si>
  <si>
    <t>Панковский Максим</t>
  </si>
  <si>
    <t>Ясько Константин</t>
  </si>
  <si>
    <t>Бобрышов Егор</t>
  </si>
  <si>
    <t>Федоренко Егор</t>
  </si>
  <si>
    <t>Титов Роман</t>
  </si>
  <si>
    <t xml:space="preserve">Кашкаров Артур </t>
  </si>
  <si>
    <t>Смертин Денис</t>
  </si>
  <si>
    <t>i</t>
  </si>
  <si>
    <t xml:space="preserve">Печёнкин Алексей </t>
  </si>
  <si>
    <t>Болкунова Валерия</t>
  </si>
  <si>
    <t xml:space="preserve">Балыков Матвей </t>
  </si>
  <si>
    <t>Малыши</t>
  </si>
  <si>
    <t>Дети</t>
  </si>
  <si>
    <t>Мл. юноши</t>
  </si>
  <si>
    <t>Ст. юноши</t>
  </si>
  <si>
    <t>Юноши (двоеборье) 5 результатов в зачет</t>
  </si>
  <si>
    <t>Девочки</t>
  </si>
  <si>
    <t>Мл. девушки</t>
  </si>
  <si>
    <t>Ст. девушки</t>
  </si>
  <si>
    <t xml:space="preserve">Рывок (девушки) 2 результата </t>
  </si>
  <si>
    <t>Алишкин Виктор</t>
  </si>
  <si>
    <t>ДЮСШ Родинского района</t>
  </si>
  <si>
    <t>Мамаризоев Умедулло</t>
  </si>
  <si>
    <t>Еремин С.В.</t>
  </si>
  <si>
    <t>Кухленко Тимофей</t>
  </si>
  <si>
    <t>Демкина Софья</t>
  </si>
  <si>
    <t>Батищев Дмитрий</t>
  </si>
  <si>
    <t>Приходько Алексей</t>
  </si>
  <si>
    <t>Девлохина Ксения</t>
  </si>
  <si>
    <t>малыши</t>
  </si>
  <si>
    <t>мл. Юноши</t>
  </si>
  <si>
    <t>ст юноши</t>
  </si>
  <si>
    <t>девочки</t>
  </si>
  <si>
    <t>мл девушки</t>
  </si>
  <si>
    <t>ст девушки</t>
  </si>
  <si>
    <t>-</t>
  </si>
  <si>
    <t>Иванников Максим</t>
  </si>
  <si>
    <t>5</t>
  </si>
  <si>
    <t>6</t>
  </si>
  <si>
    <t>абсолют</t>
  </si>
  <si>
    <t>гл. судья</t>
  </si>
  <si>
    <t>гл. секретарь</t>
  </si>
  <si>
    <t>пом. Гл. секретаря</t>
  </si>
  <si>
    <t>пом гл. судьи</t>
  </si>
  <si>
    <t>судья на помосте</t>
  </si>
  <si>
    <t>Судья при участниках</t>
  </si>
  <si>
    <t>Лесных П.А.</t>
  </si>
  <si>
    <t>Проценко А.</t>
  </si>
  <si>
    <t>Чернов Д.</t>
  </si>
  <si>
    <t>Пиянзин В.</t>
  </si>
  <si>
    <t>№</t>
  </si>
  <si>
    <t>ФИО</t>
  </si>
  <si>
    <t>7</t>
  </si>
  <si>
    <t>8</t>
  </si>
  <si>
    <t>9</t>
  </si>
  <si>
    <t>10</t>
  </si>
  <si>
    <t>11</t>
  </si>
  <si>
    <t>дети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</si>
  <si>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</si>
  <si>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</si>
  <si>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</si>
  <si>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</si>
  <si>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</si>
  <si>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</si>
  <si>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</si>
  <si>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</si>
  <si>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</si>
  <si>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</si>
  <si>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</si>
  <si>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I+</t>
  </si>
  <si>
    <t>II</t>
  </si>
  <si>
    <t>I</t>
  </si>
  <si>
    <t>1 место</t>
  </si>
  <si>
    <t>2 место</t>
  </si>
  <si>
    <t>3 место</t>
  </si>
  <si>
    <t>4 место</t>
  </si>
  <si>
    <t>должность</t>
  </si>
  <si>
    <t>оценка</t>
  </si>
  <si>
    <t>отл.</t>
  </si>
  <si>
    <t>хор.</t>
  </si>
  <si>
    <t>IIIю+</t>
  </si>
  <si>
    <t>Iю+</t>
  </si>
  <si>
    <t>IIю+</t>
  </si>
  <si>
    <t>IIIюн +</t>
  </si>
  <si>
    <t>IIюн</t>
  </si>
  <si>
    <t>Iюн</t>
  </si>
  <si>
    <t>IIюн+</t>
  </si>
  <si>
    <t>II юн +</t>
  </si>
  <si>
    <t>Дата</t>
  </si>
  <si>
    <t>1-2 октября 2022</t>
  </si>
  <si>
    <t>1-2 октября 2023</t>
  </si>
  <si>
    <t>1-2 октября 2024</t>
  </si>
  <si>
    <t>1-2 октября 2025</t>
  </si>
  <si>
    <t>1-2 октября 2026</t>
  </si>
  <si>
    <t>1-2 октября 2027</t>
  </si>
  <si>
    <t>1-2 октября 2028</t>
  </si>
  <si>
    <t>1-2 октября 2029</t>
  </si>
  <si>
    <t>1-2 октября 2030</t>
  </si>
  <si>
    <t>1-2 октября 2031</t>
  </si>
  <si>
    <t>1-2 октября 2032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</si>
</sst>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00"/>
    <numFmt numFmtId="174" formatCode="_-* #,##0.0_-;\-* #,##0.0_-;_-* &quot;-&quot;??_-;_-@_-"/>
    <numFmt numFmtId="175" formatCode="_-* #,##0_-;\-* #,##0_-;_-* &quot;-&quot;??_-;_-@_-"/>
    <numFmt numFmtId="176" formatCode="[$-FC19]d\ mmmm\ yyyy\ &quot;г.&quot;"/>
    <numFmt numFmtId="177" formatCode="0.000;[Red]0.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color indexed="8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20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b/>
      <i/>
      <sz val="14"/>
      <name val="Cambria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libri"/>
      <family val="2"/>
    </font>
    <font>
      <sz val="14"/>
      <color indexed="8"/>
      <name val="Cambria"/>
      <family val="1"/>
    </font>
    <font>
      <sz val="18"/>
      <color indexed="8"/>
      <name val="Cambria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2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11"/>
      <color theme="1"/>
      <name val="Cambria"/>
      <family val="1"/>
    </font>
    <font>
      <sz val="11"/>
      <color theme="1"/>
      <name val="Times New Roman"/>
      <family val="1"/>
    </font>
    <font>
      <sz val="8"/>
      <color theme="1"/>
      <name val="Cambria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mbria"/>
      <family val="1"/>
    </font>
    <font>
      <sz val="18"/>
      <color theme="1"/>
      <name val="Cambria"/>
      <family val="1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1" xfId="0" applyFont="1" applyBorder="1" applyAlignment="1">
      <alignment/>
    </xf>
    <xf numFmtId="0" fontId="75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5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20" xfId="0" applyFont="1" applyBorder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Fill="1" applyBorder="1" applyAlignment="1">
      <alignment horizontal="left"/>
    </xf>
    <xf numFmtId="49" fontId="75" fillId="0" borderId="21" xfId="0" applyNumberFormat="1" applyFont="1" applyFill="1" applyBorder="1" applyAlignment="1">
      <alignment horizontal="center"/>
    </xf>
    <xf numFmtId="2" fontId="75" fillId="0" borderId="0" xfId="0" applyNumberFormat="1" applyFont="1" applyAlignment="1">
      <alignment/>
    </xf>
    <xf numFmtId="1" fontId="75" fillId="0" borderId="10" xfId="0" applyNumberFormat="1" applyFont="1" applyBorder="1" applyAlignment="1">
      <alignment horizontal="center"/>
    </xf>
    <xf numFmtId="0" fontId="75" fillId="0" borderId="21" xfId="0" applyFont="1" applyFill="1" applyBorder="1" applyAlignment="1">
      <alignment horizontal="center"/>
    </xf>
    <xf numFmtId="0" fontId="75" fillId="33" borderId="21" xfId="0" applyFont="1" applyFill="1" applyBorder="1" applyAlignment="1">
      <alignment horizontal="center"/>
    </xf>
    <xf numFmtId="0" fontId="75" fillId="33" borderId="2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21" xfId="0" applyBorder="1" applyAlignment="1">
      <alignment horizontal="center"/>
    </xf>
    <xf numFmtId="0" fontId="35" fillId="0" borderId="0" xfId="0" applyFont="1" applyAlignment="1">
      <alignment horizont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11" xfId="0" applyFont="1" applyBorder="1" applyAlignment="1">
      <alignment horizontal="center" vertical="center"/>
    </xf>
    <xf numFmtId="0" fontId="77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1" fillId="0" borderId="21" xfId="0" applyFont="1" applyBorder="1" applyAlignment="1">
      <alignment textRotation="90"/>
    </xf>
    <xf numFmtId="0" fontId="3" fillId="0" borderId="21" xfId="0" applyFont="1" applyBorder="1" applyAlignment="1">
      <alignment textRotation="90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3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34" borderId="29" xfId="0" applyFont="1" applyFill="1" applyBorder="1" applyAlignment="1">
      <alignment horizontal="left" wrapText="1"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5" fillId="0" borderId="22" xfId="0" applyFont="1" applyBorder="1" applyAlignment="1">
      <alignment horizontal="center"/>
    </xf>
    <xf numFmtId="0" fontId="75" fillId="0" borderId="30" xfId="0" applyFont="1" applyBorder="1" applyAlignment="1">
      <alignment horizontal="center"/>
    </xf>
    <xf numFmtId="0" fontId="75" fillId="0" borderId="31" xfId="0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1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75" fillId="36" borderId="33" xfId="0" applyFont="1" applyFill="1" applyBorder="1" applyAlignment="1">
      <alignment horizontal="center"/>
    </xf>
    <xf numFmtId="166" fontId="75" fillId="36" borderId="21" xfId="0" applyNumberFormat="1" applyFont="1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49" fontId="5" fillId="0" borderId="26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34" fillId="0" borderId="33" xfId="0" applyFont="1" applyFill="1" applyBorder="1" applyAlignment="1">
      <alignment horizontal="center"/>
    </xf>
    <xf numFmtId="2" fontId="75" fillId="0" borderId="21" xfId="0" applyNumberFormat="1" applyFont="1" applyFill="1" applyBorder="1" applyAlignment="1">
      <alignment horizontal="center"/>
    </xf>
    <xf numFmtId="0" fontId="75" fillId="0" borderId="33" xfId="0" applyFont="1" applyFill="1" applyBorder="1" applyAlignment="1">
      <alignment horizontal="center"/>
    </xf>
    <xf numFmtId="166" fontId="75" fillId="0" borderId="21" xfId="0" applyNumberFormat="1" applyFont="1" applyFill="1" applyBorder="1" applyAlignment="1">
      <alignment horizontal="center"/>
    </xf>
    <xf numFmtId="1" fontId="75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82" fillId="0" borderId="29" xfId="0" applyFont="1" applyFill="1" applyBorder="1" applyAlignment="1">
      <alignment/>
    </xf>
    <xf numFmtId="0" fontId="0" fillId="0" borderId="32" xfId="0" applyFill="1" applyBorder="1" applyAlignment="1">
      <alignment/>
    </xf>
    <xf numFmtId="0" fontId="82" fillId="0" borderId="21" xfId="0" applyFont="1" applyFill="1" applyBorder="1" applyAlignment="1">
      <alignment horizontal="center"/>
    </xf>
    <xf numFmtId="2" fontId="7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/>
    </xf>
    <xf numFmtId="0" fontId="75" fillId="0" borderId="21" xfId="0" applyFont="1" applyFill="1" applyBorder="1" applyAlignment="1">
      <alignment horizontal="left"/>
    </xf>
    <xf numFmtId="0" fontId="75" fillId="0" borderId="29" xfId="0" applyNumberFormat="1" applyFont="1" applyFill="1" applyBorder="1" applyAlignment="1">
      <alignment/>
    </xf>
    <xf numFmtId="0" fontId="75" fillId="0" borderId="35" xfId="0" applyNumberFormat="1" applyFont="1" applyFill="1" applyBorder="1" applyAlignment="1">
      <alignment/>
    </xf>
    <xf numFmtId="0" fontId="75" fillId="0" borderId="32" xfId="0" applyNumberFormat="1" applyFont="1" applyFill="1" applyBorder="1" applyAlignment="1">
      <alignment/>
    </xf>
    <xf numFmtId="2" fontId="83" fillId="0" borderId="21" xfId="0" applyNumberFormat="1" applyFont="1" applyFill="1" applyBorder="1" applyAlignment="1">
      <alignment horizontal="center"/>
    </xf>
    <xf numFmtId="0" fontId="75" fillId="0" borderId="29" xfId="0" applyFont="1" applyFill="1" applyBorder="1" applyAlignment="1">
      <alignment/>
    </xf>
    <xf numFmtId="0" fontId="75" fillId="0" borderId="35" xfId="0" applyFont="1" applyFill="1" applyBorder="1" applyAlignment="1">
      <alignment/>
    </xf>
    <xf numFmtId="0" fontId="75" fillId="0" borderId="32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 wrapText="1"/>
    </xf>
    <xf numFmtId="2" fontId="5" fillId="0" borderId="21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wrapText="1"/>
    </xf>
    <xf numFmtId="0" fontId="0" fillId="0" borderId="21" xfId="0" applyFill="1" applyBorder="1" applyAlignment="1">
      <alignment/>
    </xf>
    <xf numFmtId="167" fontId="5" fillId="0" borderId="21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75" fillId="0" borderId="35" xfId="0" applyFont="1" applyFill="1" applyBorder="1" applyAlignment="1">
      <alignment/>
    </xf>
    <xf numFmtId="0" fontId="75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justify" textRotation="90"/>
    </xf>
    <xf numFmtId="0" fontId="34" fillId="0" borderId="18" xfId="0" applyFont="1" applyFill="1" applyBorder="1" applyAlignment="1">
      <alignment horizontal="center" vertical="justify"/>
    </xf>
    <xf numFmtId="0" fontId="34" fillId="0" borderId="19" xfId="0" applyFont="1" applyFill="1" applyBorder="1" applyAlignment="1">
      <alignment horizontal="center" vertical="justify"/>
    </xf>
    <xf numFmtId="0" fontId="34" fillId="0" borderId="20" xfId="0" applyFont="1" applyFill="1" applyBorder="1" applyAlignment="1">
      <alignment horizontal="center" vertical="justify"/>
    </xf>
    <xf numFmtId="0" fontId="75" fillId="0" borderId="33" xfId="0" applyFont="1" applyFill="1" applyBorder="1" applyAlignment="1">
      <alignment horizontal="center" textRotation="90" wrapText="1"/>
    </xf>
    <xf numFmtId="2" fontId="4" fillId="0" borderId="33" xfId="0" applyNumberFormat="1" applyFont="1" applyFill="1" applyBorder="1" applyAlignment="1">
      <alignment horizontal="center" textRotation="90" wrapText="1"/>
    </xf>
    <xf numFmtId="0" fontId="75" fillId="0" borderId="33" xfId="0" applyFont="1" applyFill="1" applyBorder="1" applyAlignment="1">
      <alignment horizontal="center" textRotation="90"/>
    </xf>
    <xf numFmtId="0" fontId="75" fillId="0" borderId="21" xfId="0" applyFont="1" applyFill="1" applyBorder="1" applyAlignment="1">
      <alignment textRotation="90"/>
    </xf>
    <xf numFmtId="0" fontId="4" fillId="0" borderId="21" xfId="0" applyFont="1" applyFill="1" applyBorder="1" applyAlignment="1">
      <alignment textRotation="90"/>
    </xf>
    <xf numFmtId="0" fontId="4" fillId="0" borderId="33" xfId="0" applyFont="1" applyFill="1" applyBorder="1" applyAlignment="1">
      <alignment textRotation="90"/>
    </xf>
    <xf numFmtId="0" fontId="7" fillId="0" borderId="21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49" fontId="41" fillId="0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5" fillId="0" borderId="29" xfId="0" applyFont="1" applyFill="1" applyBorder="1" applyAlignment="1">
      <alignment/>
    </xf>
    <xf numFmtId="0" fontId="75" fillId="0" borderId="35" xfId="0" applyFont="1" applyFill="1" applyBorder="1" applyAlignment="1">
      <alignment/>
    </xf>
    <xf numFmtId="0" fontId="75" fillId="0" borderId="32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2" fontId="82" fillId="0" borderId="21" xfId="0" applyNumberFormat="1" applyFont="1" applyFill="1" applyBorder="1" applyAlignment="1">
      <alignment horizontal="center"/>
    </xf>
    <xf numFmtId="0" fontId="82" fillId="0" borderId="35" xfId="0" applyFont="1" applyFill="1" applyBorder="1" applyAlignment="1">
      <alignment/>
    </xf>
    <xf numFmtId="0" fontId="82" fillId="0" borderId="32" xfId="0" applyFont="1" applyFill="1" applyBorder="1" applyAlignment="1">
      <alignment/>
    </xf>
    <xf numFmtId="0" fontId="75" fillId="0" borderId="29" xfId="0" applyFont="1" applyFill="1" applyBorder="1" applyAlignment="1">
      <alignment horizontal="left"/>
    </xf>
    <xf numFmtId="0" fontId="75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81" fillId="0" borderId="21" xfId="0" applyFont="1" applyFill="1" applyBorder="1" applyAlignment="1">
      <alignment horizontal="center" textRotation="90" wrapText="1"/>
    </xf>
    <xf numFmtId="0" fontId="84" fillId="0" borderId="21" xfId="0" applyFont="1" applyFill="1" applyBorder="1" applyAlignment="1">
      <alignment/>
    </xf>
    <xf numFmtId="0" fontId="75" fillId="0" borderId="29" xfId="0" applyFont="1" applyFill="1" applyBorder="1" applyAlignment="1">
      <alignment/>
    </xf>
    <xf numFmtId="0" fontId="75" fillId="0" borderId="29" xfId="0" applyFont="1" applyFill="1" applyBorder="1" applyAlignment="1">
      <alignment/>
    </xf>
    <xf numFmtId="0" fontId="75" fillId="0" borderId="35" xfId="0" applyFont="1" applyFill="1" applyBorder="1" applyAlignment="1">
      <alignment/>
    </xf>
    <xf numFmtId="0" fontId="75" fillId="0" borderId="32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85" fillId="0" borderId="29" xfId="0" applyFont="1" applyFill="1" applyBorder="1" applyAlignment="1">
      <alignment horizontal="left"/>
    </xf>
    <xf numFmtId="49" fontId="5" fillId="0" borderId="29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49" fontId="86" fillId="0" borderId="21" xfId="0" applyNumberFormat="1" applyFont="1" applyFill="1" applyBorder="1" applyAlignment="1">
      <alignment horizontal="center" vertical="center"/>
    </xf>
    <xf numFmtId="49" fontId="82" fillId="0" borderId="29" xfId="0" applyNumberFormat="1" applyFont="1" applyFill="1" applyBorder="1" applyAlignment="1">
      <alignment/>
    </xf>
    <xf numFmtId="1" fontId="9" fillId="0" borderId="21" xfId="0" applyNumberFormat="1" applyFont="1" applyFill="1" applyBorder="1" applyAlignment="1">
      <alignment horizontal="center" wrapText="1"/>
    </xf>
    <xf numFmtId="2" fontId="9" fillId="0" borderId="21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6" fillId="0" borderId="21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49" fontId="82" fillId="0" borderId="18" xfId="0" applyNumberFormat="1" applyFont="1" applyFill="1" applyBorder="1" applyAlignment="1">
      <alignment/>
    </xf>
    <xf numFmtId="0" fontId="75" fillId="0" borderId="21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6" xfId="0" applyFill="1" applyBorder="1" applyAlignment="1">
      <alignment/>
    </xf>
    <xf numFmtId="2" fontId="9" fillId="0" borderId="3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wrapText="1"/>
    </xf>
    <xf numFmtId="0" fontId="10" fillId="0" borderId="21" xfId="0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vertical="center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/>
    </xf>
    <xf numFmtId="0" fontId="0" fillId="0" borderId="35" xfId="0" applyFill="1" applyBorder="1" applyAlignment="1">
      <alignment/>
    </xf>
    <xf numFmtId="49" fontId="75" fillId="37" borderId="21" xfId="0" applyNumberFormat="1" applyFont="1" applyFill="1" applyBorder="1" applyAlignment="1">
      <alignment horizontal="center"/>
    </xf>
    <xf numFmtId="0" fontId="5" fillId="37" borderId="29" xfId="0" applyFont="1" applyFill="1" applyBorder="1" applyAlignment="1">
      <alignment/>
    </xf>
    <xf numFmtId="0" fontId="5" fillId="37" borderId="35" xfId="0" applyFont="1" applyFill="1" applyBorder="1" applyAlignment="1">
      <alignment/>
    </xf>
    <xf numFmtId="0" fontId="5" fillId="37" borderId="32" xfId="0" applyFont="1" applyFill="1" applyBorder="1" applyAlignment="1">
      <alignment/>
    </xf>
    <xf numFmtId="0" fontId="2" fillId="37" borderId="21" xfId="0" applyFont="1" applyFill="1" applyBorder="1" applyAlignment="1">
      <alignment horizontal="center"/>
    </xf>
    <xf numFmtId="2" fontId="2" fillId="37" borderId="21" xfId="0" applyNumberFormat="1" applyFont="1" applyFill="1" applyBorder="1" applyAlignment="1">
      <alignment horizontal="center"/>
    </xf>
    <xf numFmtId="0" fontId="34" fillId="37" borderId="33" xfId="0" applyFont="1" applyFill="1" applyBorder="1" applyAlignment="1">
      <alignment horizontal="center"/>
    </xf>
    <xf numFmtId="2" fontId="75" fillId="37" borderId="21" xfId="0" applyNumberFormat="1" applyFont="1" applyFill="1" applyBorder="1" applyAlignment="1">
      <alignment horizontal="center"/>
    </xf>
    <xf numFmtId="0" fontId="75" fillId="37" borderId="21" xfId="0" applyFont="1" applyFill="1" applyBorder="1" applyAlignment="1">
      <alignment horizontal="center"/>
    </xf>
    <xf numFmtId="0" fontId="75" fillId="37" borderId="33" xfId="0" applyFont="1" applyFill="1" applyBorder="1" applyAlignment="1">
      <alignment horizontal="center"/>
    </xf>
    <xf numFmtId="1" fontId="75" fillId="37" borderId="21" xfId="0" applyNumberFormat="1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left"/>
    </xf>
    <xf numFmtId="2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82" fillId="37" borderId="29" xfId="0" applyFont="1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2" xfId="0" applyFill="1" applyBorder="1" applyAlignment="1">
      <alignment/>
    </xf>
    <xf numFmtId="0" fontId="82" fillId="37" borderId="21" xfId="0" applyFont="1" applyFill="1" applyBorder="1" applyAlignment="1">
      <alignment horizontal="center"/>
    </xf>
    <xf numFmtId="2" fontId="75" fillId="37" borderId="21" xfId="0" applyNumberFormat="1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horizontal="center"/>
    </xf>
    <xf numFmtId="0" fontId="75" fillId="37" borderId="21" xfId="0" applyFont="1" applyFill="1" applyBorder="1" applyAlignment="1">
      <alignment horizontal="left"/>
    </xf>
    <xf numFmtId="0" fontId="75" fillId="37" borderId="29" xfId="0" applyNumberFormat="1" applyFont="1" applyFill="1" applyBorder="1" applyAlignment="1">
      <alignment/>
    </xf>
    <xf numFmtId="0" fontId="75" fillId="37" borderId="35" xfId="0" applyNumberFormat="1" applyFont="1" applyFill="1" applyBorder="1" applyAlignment="1">
      <alignment/>
    </xf>
    <xf numFmtId="0" fontId="75" fillId="37" borderId="32" xfId="0" applyNumberFormat="1" applyFont="1" applyFill="1" applyBorder="1" applyAlignment="1">
      <alignment/>
    </xf>
    <xf numFmtId="2" fontId="83" fillId="37" borderId="21" xfId="0" applyNumberFormat="1" applyFont="1" applyFill="1" applyBorder="1" applyAlignment="1">
      <alignment horizontal="center"/>
    </xf>
    <xf numFmtId="0" fontId="75" fillId="37" borderId="29" xfId="0" applyFont="1" applyFill="1" applyBorder="1" applyAlignment="1">
      <alignment/>
    </xf>
    <xf numFmtId="0" fontId="75" fillId="37" borderId="35" xfId="0" applyFont="1" applyFill="1" applyBorder="1" applyAlignment="1">
      <alignment/>
    </xf>
    <xf numFmtId="0" fontId="75" fillId="37" borderId="32" xfId="0" applyFont="1" applyFill="1" applyBorder="1" applyAlignment="1">
      <alignment/>
    </xf>
    <xf numFmtId="1" fontId="5" fillId="37" borderId="21" xfId="0" applyNumberFormat="1" applyFont="1" applyFill="1" applyBorder="1" applyAlignment="1">
      <alignment horizontal="center" wrapText="1"/>
    </xf>
    <xf numFmtId="2" fontId="5" fillId="37" borderId="21" xfId="0" applyNumberFormat="1" applyFont="1" applyFill="1" applyBorder="1" applyAlignment="1">
      <alignment horizontal="center" wrapText="1"/>
    </xf>
    <xf numFmtId="0" fontId="2" fillId="37" borderId="21" xfId="0" applyFont="1" applyFill="1" applyBorder="1" applyAlignment="1">
      <alignment horizontal="center"/>
    </xf>
    <xf numFmtId="1" fontId="5" fillId="37" borderId="21" xfId="0" applyNumberFormat="1" applyFont="1" applyFill="1" applyBorder="1" applyAlignment="1">
      <alignment horizontal="center"/>
    </xf>
    <xf numFmtId="49" fontId="5" fillId="37" borderId="21" xfId="0" applyNumberFormat="1" applyFont="1" applyFill="1" applyBorder="1" applyAlignment="1">
      <alignment horizontal="left" wrapText="1"/>
    </xf>
    <xf numFmtId="0" fontId="75" fillId="37" borderId="29" xfId="0" applyFont="1" applyFill="1" applyBorder="1" applyAlignment="1">
      <alignment/>
    </xf>
    <xf numFmtId="166" fontId="83" fillId="37" borderId="21" xfId="0" applyNumberFormat="1" applyFont="1" applyFill="1" applyBorder="1" applyAlignment="1">
      <alignment horizontal="center"/>
    </xf>
    <xf numFmtId="0" fontId="0" fillId="37" borderId="21" xfId="0" applyFill="1" applyBorder="1" applyAlignment="1">
      <alignment/>
    </xf>
    <xf numFmtId="49" fontId="5" fillId="37" borderId="21" xfId="0" applyNumberFormat="1" applyFont="1" applyFill="1" applyBorder="1" applyAlignment="1">
      <alignment wrapText="1"/>
    </xf>
    <xf numFmtId="177" fontId="5" fillId="37" borderId="21" xfId="0" applyNumberFormat="1" applyFont="1" applyFill="1" applyBorder="1" applyAlignment="1">
      <alignment horizontal="center" wrapText="1"/>
    </xf>
    <xf numFmtId="0" fontId="75" fillId="37" borderId="35" xfId="0" applyNumberFormat="1" applyFont="1" applyFill="1" applyBorder="1" applyAlignment="1">
      <alignment/>
    </xf>
    <xf numFmtId="0" fontId="75" fillId="37" borderId="32" xfId="0" applyNumberFormat="1" applyFont="1" applyFill="1" applyBorder="1" applyAlignment="1">
      <alignment/>
    </xf>
    <xf numFmtId="2" fontId="5" fillId="37" borderId="21" xfId="0" applyNumberFormat="1" applyFont="1" applyFill="1" applyBorder="1" applyAlignment="1">
      <alignment horizontal="center" wrapText="1"/>
    </xf>
    <xf numFmtId="0" fontId="7" fillId="37" borderId="0" xfId="0" applyFont="1" applyFill="1" applyBorder="1" applyAlignment="1">
      <alignment horizontal="center"/>
    </xf>
    <xf numFmtId="167" fontId="5" fillId="37" borderId="21" xfId="0" applyNumberFormat="1" applyFont="1" applyFill="1" applyBorder="1" applyAlignment="1">
      <alignment horizontal="center"/>
    </xf>
    <xf numFmtId="0" fontId="34" fillId="37" borderId="21" xfId="0" applyFont="1" applyFill="1" applyBorder="1" applyAlignment="1">
      <alignment horizontal="center"/>
    </xf>
    <xf numFmtId="0" fontId="75" fillId="37" borderId="29" xfId="0" applyNumberFormat="1" applyFont="1" applyFill="1" applyBorder="1" applyAlignment="1">
      <alignment/>
    </xf>
    <xf numFmtId="0" fontId="5" fillId="37" borderId="21" xfId="0" applyFont="1" applyFill="1" applyBorder="1" applyAlignment="1">
      <alignment horizontal="center"/>
    </xf>
    <xf numFmtId="2" fontId="5" fillId="37" borderId="21" xfId="0" applyNumberFormat="1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 wrapText="1"/>
    </xf>
    <xf numFmtId="0" fontId="3" fillId="37" borderId="33" xfId="0" applyFont="1" applyFill="1" applyBorder="1" applyAlignment="1">
      <alignment horizontal="justify" textRotation="90"/>
    </xf>
    <xf numFmtId="0" fontId="34" fillId="37" borderId="18" xfId="0" applyFont="1" applyFill="1" applyBorder="1" applyAlignment="1">
      <alignment horizontal="center" vertical="justify"/>
    </xf>
    <xf numFmtId="0" fontId="34" fillId="37" borderId="19" xfId="0" applyFont="1" applyFill="1" applyBorder="1" applyAlignment="1">
      <alignment horizontal="center" vertical="justify"/>
    </xf>
    <xf numFmtId="0" fontId="34" fillId="37" borderId="20" xfId="0" applyFont="1" applyFill="1" applyBorder="1" applyAlignment="1">
      <alignment horizontal="center" vertical="justify"/>
    </xf>
    <xf numFmtId="0" fontId="75" fillId="37" borderId="33" xfId="0" applyFont="1" applyFill="1" applyBorder="1" applyAlignment="1">
      <alignment horizontal="center" textRotation="90" wrapText="1"/>
    </xf>
    <xf numFmtId="2" fontId="4" fillId="37" borderId="33" xfId="0" applyNumberFormat="1" applyFont="1" applyFill="1" applyBorder="1" applyAlignment="1">
      <alignment horizontal="center" textRotation="90" wrapText="1"/>
    </xf>
    <xf numFmtId="0" fontId="75" fillId="37" borderId="33" xfId="0" applyFont="1" applyFill="1" applyBorder="1" applyAlignment="1">
      <alignment horizontal="center" textRotation="90"/>
    </xf>
    <xf numFmtId="0" fontId="75" fillId="37" borderId="21" xfId="0" applyFont="1" applyFill="1" applyBorder="1" applyAlignment="1">
      <alignment textRotation="90"/>
    </xf>
    <xf numFmtId="0" fontId="4" fillId="37" borderId="21" xfId="0" applyFont="1" applyFill="1" applyBorder="1" applyAlignment="1">
      <alignment textRotation="90"/>
    </xf>
    <xf numFmtId="0" fontId="4" fillId="37" borderId="33" xfId="0" applyFont="1" applyFill="1" applyBorder="1" applyAlignment="1">
      <alignment textRotation="90"/>
    </xf>
    <xf numFmtId="0" fontId="7" fillId="37" borderId="21" xfId="0" applyFont="1" applyFill="1" applyBorder="1" applyAlignment="1">
      <alignment horizontal="center"/>
    </xf>
    <xf numFmtId="0" fontId="2" fillId="37" borderId="29" xfId="0" applyFont="1" applyFill="1" applyBorder="1" applyAlignment="1">
      <alignment/>
    </xf>
    <xf numFmtId="167" fontId="75" fillId="37" borderId="21" xfId="0" applyNumberFormat="1" applyFont="1" applyFill="1" applyBorder="1" applyAlignment="1">
      <alignment horizontal="center"/>
    </xf>
    <xf numFmtId="49" fontId="41" fillId="37" borderId="21" xfId="0" applyNumberFormat="1" applyFont="1" applyFill="1" applyBorder="1" applyAlignment="1">
      <alignment horizontal="center"/>
    </xf>
    <xf numFmtId="0" fontId="41" fillId="37" borderId="18" xfId="0" applyFont="1" applyFill="1" applyBorder="1" applyAlignment="1">
      <alignment horizontal="center" vertical="justify"/>
    </xf>
    <xf numFmtId="0" fontId="41" fillId="37" borderId="19" xfId="0" applyFont="1" applyFill="1" applyBorder="1" applyAlignment="1">
      <alignment horizontal="center" vertical="justify"/>
    </xf>
    <xf numFmtId="0" fontId="41" fillId="37" borderId="20" xfId="0" applyFont="1" applyFill="1" applyBorder="1" applyAlignment="1">
      <alignment horizontal="center" vertical="justify"/>
    </xf>
    <xf numFmtId="0" fontId="81" fillId="37" borderId="33" xfId="0" applyFont="1" applyFill="1" applyBorder="1" applyAlignment="1">
      <alignment horizontal="center" textRotation="90" wrapText="1"/>
    </xf>
    <xf numFmtId="0" fontId="41" fillId="37" borderId="33" xfId="0" applyFont="1" applyFill="1" applyBorder="1" applyAlignment="1">
      <alignment horizontal="center" textRotation="90" wrapText="1"/>
    </xf>
    <xf numFmtId="0" fontId="81" fillId="37" borderId="33" xfId="0" applyFont="1" applyFill="1" applyBorder="1" applyAlignment="1">
      <alignment horizontal="center" textRotation="90"/>
    </xf>
    <xf numFmtId="0" fontId="0" fillId="37" borderId="33" xfId="0" applyFill="1" applyBorder="1" applyAlignment="1">
      <alignment horizontal="center" textRotation="90"/>
    </xf>
    <xf numFmtId="0" fontId="81" fillId="37" borderId="18" xfId="0" applyFont="1" applyFill="1" applyBorder="1" applyAlignment="1">
      <alignment horizontal="center" textRotation="90" wrapText="1"/>
    </xf>
    <xf numFmtId="0" fontId="81" fillId="37" borderId="21" xfId="0" applyFont="1" applyFill="1" applyBorder="1" applyAlignment="1">
      <alignment horizontal="center" textRotation="90" wrapText="1"/>
    </xf>
    <xf numFmtId="2" fontId="0" fillId="37" borderId="21" xfId="0" applyNumberFormat="1" applyFill="1" applyBorder="1" applyAlignment="1">
      <alignment/>
    </xf>
    <xf numFmtId="0" fontId="85" fillId="37" borderId="0" xfId="0" applyFont="1" applyFill="1" applyAlignment="1">
      <alignment/>
    </xf>
    <xf numFmtId="0" fontId="84" fillId="37" borderId="21" xfId="0" applyFont="1" applyFill="1" applyBorder="1" applyAlignment="1">
      <alignment/>
    </xf>
    <xf numFmtId="0" fontId="75" fillId="37" borderId="35" xfId="0" applyFont="1" applyFill="1" applyBorder="1" applyAlignment="1">
      <alignment horizontal="left"/>
    </xf>
    <xf numFmtId="0" fontId="75" fillId="37" borderId="32" xfId="0" applyFont="1" applyFill="1" applyBorder="1" applyAlignment="1">
      <alignment horizontal="left"/>
    </xf>
    <xf numFmtId="0" fontId="75" fillId="37" borderId="29" xfId="0" applyFont="1" applyFill="1" applyBorder="1" applyAlignment="1">
      <alignment horizontal="center"/>
    </xf>
    <xf numFmtId="0" fontId="75" fillId="37" borderId="35" xfId="0" applyFont="1" applyFill="1" applyBorder="1" applyAlignment="1">
      <alignment/>
    </xf>
    <xf numFmtId="0" fontId="75" fillId="37" borderId="32" xfId="0" applyFont="1" applyFill="1" applyBorder="1" applyAlignment="1">
      <alignment/>
    </xf>
    <xf numFmtId="0" fontId="82" fillId="37" borderId="29" xfId="0" applyFont="1" applyFill="1" applyBorder="1" applyAlignment="1">
      <alignment horizontal="left"/>
    </xf>
    <xf numFmtId="0" fontId="82" fillId="37" borderId="35" xfId="0" applyFont="1" applyFill="1" applyBorder="1" applyAlignment="1">
      <alignment horizontal="left"/>
    </xf>
    <xf numFmtId="0" fontId="82" fillId="37" borderId="32" xfId="0" applyFont="1" applyFill="1" applyBorder="1" applyAlignment="1">
      <alignment horizontal="left"/>
    </xf>
    <xf numFmtId="2" fontId="82" fillId="37" borderId="21" xfId="0" applyNumberFormat="1" applyFont="1" applyFill="1" applyBorder="1" applyAlignment="1">
      <alignment horizontal="center"/>
    </xf>
    <xf numFmtId="0" fontId="75" fillId="37" borderId="29" xfId="0" applyFont="1" applyFill="1" applyBorder="1" applyAlignment="1">
      <alignment horizontal="left"/>
    </xf>
    <xf numFmtId="0" fontId="88" fillId="37" borderId="21" xfId="0" applyFont="1" applyFill="1" applyBorder="1" applyAlignment="1">
      <alignment horizontal="center"/>
    </xf>
    <xf numFmtId="0" fontId="89" fillId="37" borderId="21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90" fillId="37" borderId="33" xfId="0" applyFont="1" applyFill="1" applyBorder="1" applyAlignment="1">
      <alignment horizontal="center" textRotation="90"/>
    </xf>
    <xf numFmtId="49" fontId="86" fillId="33" borderId="21" xfId="0" applyNumberFormat="1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/>
    </xf>
    <xf numFmtId="1" fontId="5" fillId="33" borderId="21" xfId="0" applyNumberFormat="1" applyFont="1" applyFill="1" applyBorder="1" applyAlignment="1">
      <alignment horizontal="center" wrapText="1"/>
    </xf>
    <xf numFmtId="2" fontId="5" fillId="33" borderId="21" xfId="0" applyNumberFormat="1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6" fillId="33" borderId="21" xfId="0" applyFont="1" applyFill="1" applyBorder="1" applyAlignment="1">
      <alignment horizontal="center" vertical="center"/>
    </xf>
    <xf numFmtId="0" fontId="41" fillId="37" borderId="21" xfId="0" applyFont="1" applyFill="1" applyBorder="1" applyAlignment="1">
      <alignment horizontal="center"/>
    </xf>
    <xf numFmtId="49" fontId="75" fillId="0" borderId="3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justify" textRotation="90"/>
    </xf>
    <xf numFmtId="0" fontId="75" fillId="0" borderId="18" xfId="0" applyFont="1" applyFill="1" applyBorder="1" applyAlignment="1">
      <alignment/>
    </xf>
    <xf numFmtId="0" fontId="41" fillId="0" borderId="29" xfId="0" applyFont="1" applyFill="1" applyBorder="1" applyAlignment="1">
      <alignment horizontal="center" vertical="justify"/>
    </xf>
    <xf numFmtId="0" fontId="75" fillId="0" borderId="19" xfId="0" applyFont="1" applyFill="1" applyBorder="1" applyAlignment="1">
      <alignment/>
    </xf>
    <xf numFmtId="0" fontId="41" fillId="0" borderId="35" xfId="0" applyFont="1" applyFill="1" applyBorder="1" applyAlignment="1">
      <alignment horizontal="center" vertical="justify"/>
    </xf>
    <xf numFmtId="0" fontId="75" fillId="0" borderId="20" xfId="0" applyFont="1" applyFill="1" applyBorder="1" applyAlignment="1">
      <alignment/>
    </xf>
    <xf numFmtId="0" fontId="41" fillId="0" borderId="32" xfId="0" applyFont="1" applyFill="1" applyBorder="1" applyAlignment="1">
      <alignment horizontal="center" vertical="justify"/>
    </xf>
    <xf numFmtId="1" fontId="5" fillId="0" borderId="33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0" fontId="41" fillId="0" borderId="21" xfId="0" applyFont="1" applyFill="1" applyBorder="1" applyAlignment="1">
      <alignment horizontal="center" textRotation="90" wrapText="1"/>
    </xf>
    <xf numFmtId="0" fontId="5" fillId="0" borderId="33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/>
    </xf>
    <xf numFmtId="0" fontId="81" fillId="0" borderId="21" xfId="0" applyFont="1" applyFill="1" applyBorder="1" applyAlignment="1">
      <alignment horizontal="center" textRotation="90"/>
    </xf>
    <xf numFmtId="0" fontId="88" fillId="0" borderId="33" xfId="0" applyFont="1" applyFill="1" applyBorder="1" applyAlignment="1">
      <alignment horizontal="center"/>
    </xf>
    <xf numFmtId="0" fontId="90" fillId="0" borderId="21" xfId="0" applyFont="1" applyFill="1" applyBorder="1" applyAlignment="1">
      <alignment horizontal="center" textRotation="90"/>
    </xf>
    <xf numFmtId="0" fontId="0" fillId="0" borderId="21" xfId="0" applyFill="1" applyBorder="1" applyAlignment="1">
      <alignment horizontal="center" textRotation="90"/>
    </xf>
    <xf numFmtId="0" fontId="75" fillId="0" borderId="18" xfId="0" applyFont="1" applyFill="1" applyBorder="1" applyAlignment="1">
      <alignment horizontal="center"/>
    </xf>
    <xf numFmtId="0" fontId="81" fillId="0" borderId="29" xfId="0" applyFont="1" applyFill="1" applyBorder="1" applyAlignment="1">
      <alignment horizontal="center" textRotation="90" wrapText="1"/>
    </xf>
    <xf numFmtId="49" fontId="75" fillId="37" borderId="33" xfId="0" applyNumberFormat="1" applyFont="1" applyFill="1" applyBorder="1" applyAlignment="1">
      <alignment horizontal="center"/>
    </xf>
    <xf numFmtId="0" fontId="3" fillId="37" borderId="21" xfId="0" applyFont="1" applyFill="1" applyBorder="1" applyAlignment="1">
      <alignment horizontal="justify" textRotation="90"/>
    </xf>
    <xf numFmtId="0" fontId="75" fillId="37" borderId="18" xfId="0" applyFont="1" applyFill="1" applyBorder="1" applyAlignment="1">
      <alignment/>
    </xf>
    <xf numFmtId="0" fontId="85" fillId="37" borderId="29" xfId="0" applyFont="1" applyFill="1" applyBorder="1" applyAlignment="1">
      <alignment/>
    </xf>
    <xf numFmtId="0" fontId="41" fillId="37" borderId="29" xfId="0" applyFont="1" applyFill="1" applyBorder="1" applyAlignment="1">
      <alignment horizontal="center" vertical="justify"/>
    </xf>
    <xf numFmtId="0" fontId="75" fillId="37" borderId="0" xfId="0" applyFont="1" applyFill="1" applyBorder="1" applyAlignment="1">
      <alignment/>
    </xf>
    <xf numFmtId="0" fontId="0" fillId="37" borderId="19" xfId="0" applyFill="1" applyBorder="1" applyAlignment="1">
      <alignment/>
    </xf>
    <xf numFmtId="0" fontId="41" fillId="37" borderId="35" xfId="0" applyFont="1" applyFill="1" applyBorder="1" applyAlignment="1">
      <alignment horizontal="center" vertical="justify"/>
    </xf>
    <xf numFmtId="0" fontId="75" fillId="37" borderId="19" xfId="0" applyFont="1" applyFill="1" applyBorder="1" applyAlignment="1">
      <alignment horizontal="left"/>
    </xf>
    <xf numFmtId="0" fontId="0" fillId="37" borderId="20" xfId="0" applyFill="1" applyBorder="1" applyAlignment="1">
      <alignment/>
    </xf>
    <xf numFmtId="0" fontId="41" fillId="37" borderId="32" xfId="0" applyFont="1" applyFill="1" applyBorder="1" applyAlignment="1">
      <alignment horizontal="center" vertical="justify"/>
    </xf>
    <xf numFmtId="0" fontId="75" fillId="37" borderId="20" xfId="0" applyFont="1" applyFill="1" applyBorder="1" applyAlignment="1">
      <alignment horizontal="left"/>
    </xf>
    <xf numFmtId="1" fontId="5" fillId="37" borderId="33" xfId="0" applyNumberFormat="1" applyFont="1" applyFill="1" applyBorder="1" applyAlignment="1">
      <alignment horizontal="center" wrapText="1"/>
    </xf>
    <xf numFmtId="2" fontId="5" fillId="37" borderId="33" xfId="0" applyNumberFormat="1" applyFont="1" applyFill="1" applyBorder="1" applyAlignment="1">
      <alignment horizontal="center" wrapText="1"/>
    </xf>
    <xf numFmtId="0" fontId="41" fillId="37" borderId="21" xfId="0" applyFont="1" applyFill="1" applyBorder="1" applyAlignment="1">
      <alignment horizontal="center" textRotation="90" wrapText="1"/>
    </xf>
    <xf numFmtId="0" fontId="5" fillId="37" borderId="33" xfId="0" applyFont="1" applyFill="1" applyBorder="1" applyAlignment="1">
      <alignment horizontal="center" wrapText="1"/>
    </xf>
    <xf numFmtId="0" fontId="81" fillId="37" borderId="21" xfId="0" applyFont="1" applyFill="1" applyBorder="1" applyAlignment="1">
      <alignment horizontal="center" textRotation="90"/>
    </xf>
    <xf numFmtId="0" fontId="88" fillId="37" borderId="33" xfId="0" applyFont="1" applyFill="1" applyBorder="1" applyAlignment="1">
      <alignment horizontal="center"/>
    </xf>
    <xf numFmtId="0" fontId="0" fillId="37" borderId="21" xfId="0" applyFill="1" applyBorder="1" applyAlignment="1">
      <alignment horizontal="center" textRotation="90"/>
    </xf>
    <xf numFmtId="0" fontId="0" fillId="37" borderId="33" xfId="0" applyFill="1" applyBorder="1" applyAlignment="1">
      <alignment/>
    </xf>
    <xf numFmtId="0" fontId="0" fillId="37" borderId="18" xfId="0" applyFill="1" applyBorder="1" applyAlignment="1">
      <alignment/>
    </xf>
    <xf numFmtId="0" fontId="75" fillId="37" borderId="0" xfId="0" applyFont="1" applyFill="1" applyBorder="1" applyAlignment="1">
      <alignment horizontal="center"/>
    </xf>
    <xf numFmtId="0" fontId="81" fillId="37" borderId="29" xfId="0" applyFont="1" applyFill="1" applyBorder="1" applyAlignment="1">
      <alignment horizontal="center" textRotation="90" wrapText="1"/>
    </xf>
    <xf numFmtId="0" fontId="75" fillId="37" borderId="18" xfId="0" applyFont="1" applyFill="1" applyBorder="1" applyAlignment="1">
      <alignment horizontal="center"/>
    </xf>
    <xf numFmtId="0" fontId="85" fillId="37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85" fillId="0" borderId="26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84" fillId="0" borderId="29" xfId="0" applyFont="1" applyFill="1" applyBorder="1" applyAlignment="1">
      <alignment/>
    </xf>
    <xf numFmtId="0" fontId="75" fillId="0" borderId="0" xfId="0" applyNumberFormat="1" applyFont="1" applyFill="1" applyBorder="1" applyAlignment="1">
      <alignment/>
    </xf>
    <xf numFmtId="49" fontId="5" fillId="0" borderId="3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84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49" fontId="0" fillId="36" borderId="34" xfId="0" applyNumberForma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3" fillId="0" borderId="44" xfId="0" applyFont="1" applyBorder="1" applyAlignment="1">
      <alignment horizontal="justify" textRotation="90"/>
    </xf>
    <xf numFmtId="0" fontId="0" fillId="0" borderId="33" xfId="0" applyBorder="1" applyAlignment="1">
      <alignment horizontal="justify" textRotation="90"/>
    </xf>
    <xf numFmtId="0" fontId="34" fillId="0" borderId="15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81" fillId="0" borderId="44" xfId="0" applyFont="1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2" fontId="3" fillId="0" borderId="44" xfId="0" applyNumberFormat="1" applyFont="1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81" fillId="0" borderId="44" xfId="0" applyFont="1" applyBorder="1" applyAlignment="1">
      <alignment horizontal="center" textRotation="90"/>
    </xf>
    <xf numFmtId="0" fontId="34" fillId="0" borderId="4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81" fillId="0" borderId="2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49" fontId="91" fillId="0" borderId="29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92" fillId="0" borderId="29" xfId="0" applyFont="1" applyBorder="1" applyAlignment="1">
      <alignment horizontal="center"/>
    </xf>
    <xf numFmtId="0" fontId="93" fillId="0" borderId="35" xfId="0" applyFont="1" applyBorder="1" applyAlignment="1">
      <alignment horizontal="center"/>
    </xf>
    <xf numFmtId="49" fontId="86" fillId="0" borderId="35" xfId="0" applyNumberFormat="1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6" fillId="0" borderId="44" xfId="0" applyFont="1" applyBorder="1" applyAlignment="1">
      <alignment horizontal="center" vertical="center" textRotation="90" wrapText="1"/>
    </xf>
    <xf numFmtId="0" fontId="96" fillId="0" borderId="33" xfId="0" applyFont="1" applyBorder="1" applyAlignment="1">
      <alignment horizontal="center" vertical="center" textRotation="90" wrapText="1"/>
    </xf>
    <xf numFmtId="0" fontId="94" fillId="0" borderId="44" xfId="0" applyFont="1" applyBorder="1" applyAlignment="1">
      <alignment horizontal="center" vertical="center" textRotation="90"/>
    </xf>
    <xf numFmtId="0" fontId="94" fillId="0" borderId="33" xfId="0" applyFont="1" applyBorder="1" applyAlignment="1">
      <alignment horizontal="center" vertical="center" textRotation="90"/>
    </xf>
    <xf numFmtId="0" fontId="94" fillId="0" borderId="15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96" fillId="0" borderId="44" xfId="0" applyFont="1" applyBorder="1" applyAlignment="1">
      <alignment horizontal="center" vertical="center" textRotation="90"/>
    </xf>
    <xf numFmtId="0" fontId="77" fillId="0" borderId="33" xfId="0" applyFont="1" applyBorder="1" applyAlignment="1">
      <alignment horizontal="center" vertical="center" textRotation="90"/>
    </xf>
    <xf numFmtId="0" fontId="95" fillId="0" borderId="15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96" fillId="0" borderId="21" xfId="0" applyFont="1" applyBorder="1" applyAlignment="1">
      <alignment horizontal="center" vertical="center" textRotation="90" wrapText="1"/>
    </xf>
    <xf numFmtId="0" fontId="97" fillId="0" borderId="29" xfId="0" applyFont="1" applyBorder="1" applyAlignment="1">
      <alignment/>
    </xf>
    <xf numFmtId="0" fontId="97" fillId="0" borderId="45" xfId="0" applyFont="1" applyBorder="1" applyAlignment="1">
      <alignment horizontal="center"/>
    </xf>
    <xf numFmtId="0" fontId="97" fillId="0" borderId="46" xfId="0" applyFont="1" applyBorder="1" applyAlignment="1">
      <alignment horizontal="center"/>
    </xf>
    <xf numFmtId="0" fontId="97" fillId="36" borderId="45" xfId="0" applyFont="1" applyFill="1" applyBorder="1" applyAlignment="1">
      <alignment horizontal="center"/>
    </xf>
    <xf numFmtId="0" fontId="97" fillId="36" borderId="47" xfId="0" applyFont="1" applyFill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98" fillId="0" borderId="48" xfId="0" applyFont="1" applyBorder="1" applyAlignment="1">
      <alignment horizontal="center" wrapText="1"/>
    </xf>
    <xf numFmtId="0" fontId="98" fillId="0" borderId="49" xfId="0" applyFont="1" applyBorder="1" applyAlignment="1">
      <alignment horizontal="center" wrapText="1"/>
    </xf>
    <xf numFmtId="0" fontId="97" fillId="0" borderId="50" xfId="0" applyFont="1" applyBorder="1" applyAlignment="1">
      <alignment/>
    </xf>
    <xf numFmtId="0" fontId="97" fillId="0" borderId="51" xfId="0" applyFont="1" applyBorder="1" applyAlignment="1">
      <alignment/>
    </xf>
    <xf numFmtId="0" fontId="98" fillId="0" borderId="11" xfId="0" applyFont="1" applyBorder="1" applyAlignment="1">
      <alignment horizontal="center"/>
    </xf>
    <xf numFmtId="0" fontId="98" fillId="0" borderId="23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7" fillId="0" borderId="30" xfId="0" applyFont="1" applyBorder="1" applyAlignment="1">
      <alignment horizontal="center"/>
    </xf>
    <xf numFmtId="0" fontId="97" fillId="0" borderId="31" xfId="0" applyFont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98" fillId="0" borderId="31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31" fillId="0" borderId="0" xfId="0" applyFont="1" applyFill="1" applyAlignment="1">
      <alignment horizontal="center"/>
    </xf>
    <xf numFmtId="49" fontId="4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75" fillId="0" borderId="0" xfId="0" applyFont="1" applyFill="1" applyAlignment="1">
      <alignment/>
    </xf>
    <xf numFmtId="2" fontId="75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75" fillId="0" borderId="22" xfId="0" applyFont="1" applyFill="1" applyBorder="1" applyAlignment="1">
      <alignment horizontal="left"/>
    </xf>
    <xf numFmtId="0" fontId="75" fillId="0" borderId="30" xfId="0" applyFont="1" applyFill="1" applyBorder="1" applyAlignment="1">
      <alignment horizontal="center"/>
    </xf>
    <xf numFmtId="0" fontId="75" fillId="0" borderId="31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49" fontId="75" fillId="0" borderId="10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75" fillId="0" borderId="10" xfId="0" applyFont="1" applyFill="1" applyBorder="1" applyAlignment="1">
      <alignment horizontal="center"/>
    </xf>
    <xf numFmtId="1" fontId="7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11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75" fillId="0" borderId="22" xfId="0" applyFont="1" applyFill="1" applyBorder="1" applyAlignment="1">
      <alignment/>
    </xf>
    <xf numFmtId="0" fontId="75" fillId="0" borderId="30" xfId="0" applyFont="1" applyFill="1" applyBorder="1" applyAlignment="1">
      <alignment/>
    </xf>
    <xf numFmtId="0" fontId="44" fillId="0" borderId="30" xfId="0" applyFont="1" applyFill="1" applyBorder="1" applyAlignment="1">
      <alignment/>
    </xf>
    <xf numFmtId="0" fontId="44" fillId="0" borderId="3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3" fillId="0" borderId="44" xfId="0" applyFont="1" applyFill="1" applyBorder="1" applyAlignment="1">
      <alignment horizontal="justify" textRotation="90"/>
    </xf>
    <xf numFmtId="0" fontId="34" fillId="0" borderId="15" xfId="0" applyFont="1" applyFill="1" applyBorder="1" applyAlignment="1">
      <alignment horizontal="center" vertical="justify"/>
    </xf>
    <xf numFmtId="0" fontId="34" fillId="0" borderId="16" xfId="0" applyFont="1" applyFill="1" applyBorder="1" applyAlignment="1">
      <alignment horizontal="center" vertical="justify"/>
    </xf>
    <xf numFmtId="0" fontId="34" fillId="0" borderId="17" xfId="0" applyFont="1" applyFill="1" applyBorder="1" applyAlignment="1">
      <alignment horizontal="center" vertical="justify"/>
    </xf>
    <xf numFmtId="0" fontId="81" fillId="0" borderId="44" xfId="0" applyFont="1" applyFill="1" applyBorder="1" applyAlignment="1">
      <alignment horizontal="center" textRotation="90" wrapText="1"/>
    </xf>
    <xf numFmtId="0" fontId="3" fillId="0" borderId="44" xfId="0" applyFont="1" applyFill="1" applyBorder="1" applyAlignment="1">
      <alignment horizontal="center" textRotation="90" wrapText="1"/>
    </xf>
    <xf numFmtId="0" fontId="34" fillId="0" borderId="44" xfId="0" applyFont="1" applyFill="1" applyBorder="1" applyAlignment="1">
      <alignment horizontal="center"/>
    </xf>
    <xf numFmtId="0" fontId="81" fillId="0" borderId="44" xfId="0" applyFont="1" applyFill="1" applyBorder="1" applyAlignment="1">
      <alignment horizontal="center" textRotation="90"/>
    </xf>
    <xf numFmtId="0" fontId="81" fillId="0" borderId="29" xfId="0" applyFont="1" applyFill="1" applyBorder="1" applyAlignment="1">
      <alignment horizontal="center"/>
    </xf>
    <xf numFmtId="0" fontId="81" fillId="0" borderId="35" xfId="0" applyFont="1" applyFill="1" applyBorder="1" applyAlignment="1">
      <alignment horizontal="center"/>
    </xf>
    <xf numFmtId="0" fontId="81" fillId="0" borderId="3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justify" textRotation="90"/>
    </xf>
    <xf numFmtId="0" fontId="41" fillId="0" borderId="15" xfId="0" applyFont="1" applyFill="1" applyBorder="1" applyAlignment="1">
      <alignment horizontal="center" vertical="justify"/>
    </xf>
    <xf numFmtId="0" fontId="41" fillId="0" borderId="16" xfId="0" applyFont="1" applyFill="1" applyBorder="1" applyAlignment="1">
      <alignment horizontal="center" vertical="justify"/>
    </xf>
    <xf numFmtId="0" fontId="41" fillId="0" borderId="17" xfId="0" applyFont="1" applyFill="1" applyBorder="1" applyAlignment="1">
      <alignment horizontal="center" vertical="justify"/>
    </xf>
    <xf numFmtId="0" fontId="81" fillId="0" borderId="44" xfId="0" applyFont="1" applyFill="1" applyBorder="1" applyAlignment="1">
      <alignment horizontal="center" textRotation="90" wrapText="1"/>
    </xf>
    <xf numFmtId="0" fontId="41" fillId="0" borderId="44" xfId="0" applyFont="1" applyFill="1" applyBorder="1" applyAlignment="1">
      <alignment horizontal="center" textRotation="90" wrapText="1"/>
    </xf>
    <xf numFmtId="0" fontId="41" fillId="0" borderId="44" xfId="0" applyFont="1" applyFill="1" applyBorder="1" applyAlignment="1">
      <alignment horizontal="center"/>
    </xf>
    <xf numFmtId="0" fontId="81" fillId="0" borderId="44" xfId="0" applyFont="1" applyFill="1" applyBorder="1" applyAlignment="1">
      <alignment horizontal="center" textRotation="90"/>
    </xf>
    <xf numFmtId="0" fontId="3" fillId="0" borderId="33" xfId="0" applyFont="1" applyFill="1" applyBorder="1" applyAlignment="1">
      <alignment horizontal="justify" textRotation="90"/>
    </xf>
    <xf numFmtId="0" fontId="41" fillId="0" borderId="18" xfId="0" applyFont="1" applyFill="1" applyBorder="1" applyAlignment="1">
      <alignment horizontal="center" vertical="justify"/>
    </xf>
    <xf numFmtId="0" fontId="41" fillId="0" borderId="19" xfId="0" applyFont="1" applyFill="1" applyBorder="1" applyAlignment="1">
      <alignment horizontal="center" vertical="justify"/>
    </xf>
    <xf numFmtId="0" fontId="41" fillId="0" borderId="20" xfId="0" applyFont="1" applyFill="1" applyBorder="1" applyAlignment="1">
      <alignment horizontal="center" vertical="justify"/>
    </xf>
    <xf numFmtId="0" fontId="81" fillId="0" borderId="33" xfId="0" applyFont="1" applyFill="1" applyBorder="1" applyAlignment="1">
      <alignment horizontal="center" textRotation="90" wrapText="1"/>
    </xf>
    <xf numFmtId="0" fontId="41" fillId="0" borderId="33" xfId="0" applyFont="1" applyFill="1" applyBorder="1" applyAlignment="1">
      <alignment horizontal="center" textRotation="90" wrapText="1"/>
    </xf>
    <xf numFmtId="0" fontId="41" fillId="0" borderId="33" xfId="0" applyFont="1" applyFill="1" applyBorder="1" applyAlignment="1">
      <alignment horizontal="center"/>
    </xf>
    <xf numFmtId="0" fontId="81" fillId="0" borderId="33" xfId="0" applyFont="1" applyFill="1" applyBorder="1" applyAlignment="1">
      <alignment horizontal="center" textRotation="90"/>
    </xf>
    <xf numFmtId="0" fontId="0" fillId="0" borderId="33" xfId="0" applyFill="1" applyBorder="1" applyAlignment="1">
      <alignment horizontal="center" textRotation="90"/>
    </xf>
    <xf numFmtId="0" fontId="0" fillId="0" borderId="33" xfId="0" applyFill="1" applyBorder="1" applyAlignment="1">
      <alignment horizontal="center" textRotation="90" wrapText="1"/>
    </xf>
    <xf numFmtId="0" fontId="41" fillId="0" borderId="18" xfId="0" applyFont="1" applyFill="1" applyBorder="1" applyAlignment="1">
      <alignment horizontal="center" vertical="justify"/>
    </xf>
    <xf numFmtId="0" fontId="41" fillId="0" borderId="19" xfId="0" applyFont="1" applyFill="1" applyBorder="1" applyAlignment="1">
      <alignment horizontal="center" vertical="justify"/>
    </xf>
    <xf numFmtId="0" fontId="41" fillId="0" borderId="20" xfId="0" applyFont="1" applyFill="1" applyBorder="1" applyAlignment="1">
      <alignment horizontal="center" vertical="justify"/>
    </xf>
    <xf numFmtId="0" fontId="81" fillId="0" borderId="33" xfId="0" applyFont="1" applyFill="1" applyBorder="1" applyAlignment="1">
      <alignment horizontal="center" textRotation="90" wrapText="1"/>
    </xf>
    <xf numFmtId="0" fontId="41" fillId="0" borderId="33" xfId="0" applyFont="1" applyFill="1" applyBorder="1" applyAlignment="1">
      <alignment horizontal="center" textRotation="90" wrapText="1"/>
    </xf>
    <xf numFmtId="0" fontId="81" fillId="0" borderId="33" xfId="0" applyFont="1" applyFill="1" applyBorder="1" applyAlignment="1">
      <alignment horizontal="center" textRotation="90"/>
    </xf>
    <xf numFmtId="0" fontId="0" fillId="0" borderId="33" xfId="0" applyFill="1" applyBorder="1" applyAlignment="1">
      <alignment horizontal="center" textRotation="90"/>
    </xf>
    <xf numFmtId="0" fontId="75" fillId="0" borderId="35" xfId="0" applyFont="1" applyFill="1" applyBorder="1" applyAlignment="1">
      <alignment horizontal="left"/>
    </xf>
    <xf numFmtId="0" fontId="75" fillId="0" borderId="32" xfId="0" applyFont="1" applyFill="1" applyBorder="1" applyAlignment="1">
      <alignment horizontal="left"/>
    </xf>
    <xf numFmtId="166" fontId="83" fillId="0" borderId="21" xfId="0" applyNumberFormat="1" applyFont="1" applyFill="1" applyBorder="1" applyAlignment="1">
      <alignment horizontal="center"/>
    </xf>
    <xf numFmtId="175" fontId="75" fillId="0" borderId="21" xfId="6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75" fontId="83" fillId="0" borderId="21" xfId="6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wrapText="1"/>
    </xf>
    <xf numFmtId="0" fontId="41" fillId="0" borderId="3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21" xfId="0" applyFont="1" applyFill="1" applyBorder="1" applyAlignment="1">
      <alignment horizontal="left"/>
    </xf>
    <xf numFmtId="0" fontId="85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2" fillId="0" borderId="29" xfId="0" applyFont="1" applyFill="1" applyBorder="1" applyAlignment="1">
      <alignment horizontal="left"/>
    </xf>
    <xf numFmtId="0" fontId="82" fillId="0" borderId="35" xfId="0" applyFont="1" applyFill="1" applyBorder="1" applyAlignment="1">
      <alignment horizontal="left"/>
    </xf>
    <xf numFmtId="0" fontId="82" fillId="0" borderId="3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5" fillId="0" borderId="22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 vertical="justify"/>
    </xf>
    <xf numFmtId="0" fontId="0" fillId="0" borderId="16" xfId="0" applyFill="1" applyBorder="1" applyAlignment="1">
      <alignment horizontal="center" vertical="justify"/>
    </xf>
    <xf numFmtId="0" fontId="0" fillId="0" borderId="17" xfId="0" applyFill="1" applyBorder="1" applyAlignment="1">
      <alignment horizontal="center" vertical="justify"/>
    </xf>
    <xf numFmtId="2" fontId="3" fillId="0" borderId="44" xfId="0" applyNumberFormat="1" applyFont="1" applyFill="1" applyBorder="1" applyAlignment="1">
      <alignment horizontal="center" textRotation="90"/>
    </xf>
    <xf numFmtId="0" fontId="34" fillId="0" borderId="44" xfId="0" applyFont="1" applyFill="1" applyBorder="1" applyAlignment="1">
      <alignment horizontal="center"/>
    </xf>
    <xf numFmtId="0" fontId="81" fillId="0" borderId="29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justify" textRotation="90"/>
    </xf>
    <xf numFmtId="0" fontId="0" fillId="0" borderId="18" xfId="0" applyFill="1" applyBorder="1" applyAlignment="1">
      <alignment horizontal="center" vertical="justify"/>
    </xf>
    <xf numFmtId="0" fontId="0" fillId="0" borderId="19" xfId="0" applyFill="1" applyBorder="1" applyAlignment="1">
      <alignment horizontal="center" vertical="justify"/>
    </xf>
    <xf numFmtId="0" fontId="0" fillId="0" borderId="20" xfId="0" applyFill="1" applyBorder="1" applyAlignment="1">
      <alignment horizontal="center" vertical="justify"/>
    </xf>
    <xf numFmtId="0" fontId="0" fillId="0" borderId="33" xfId="0" applyFill="1" applyBorder="1" applyAlignment="1">
      <alignment horizontal="center"/>
    </xf>
    <xf numFmtId="0" fontId="81" fillId="0" borderId="21" xfId="0" applyFont="1" applyFill="1" applyBorder="1" applyAlignment="1">
      <alignment textRotation="90"/>
    </xf>
    <xf numFmtId="0" fontId="3" fillId="0" borderId="21" xfId="0" applyFont="1" applyFill="1" applyBorder="1" applyAlignment="1">
      <alignment textRotation="90"/>
    </xf>
    <xf numFmtId="167" fontId="7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167" fontId="0" fillId="0" borderId="21" xfId="0" applyNumberFormat="1" applyFill="1" applyBorder="1" applyAlignment="1">
      <alignment/>
    </xf>
    <xf numFmtId="177" fontId="5" fillId="0" borderId="21" xfId="0" applyNumberFormat="1" applyFont="1" applyFill="1" applyBorder="1" applyAlignment="1">
      <alignment horizontal="center" wrapText="1"/>
    </xf>
    <xf numFmtId="0" fontId="75" fillId="0" borderId="35" xfId="0" applyNumberFormat="1" applyFont="1" applyFill="1" applyBorder="1" applyAlignment="1">
      <alignment/>
    </xf>
    <xf numFmtId="0" fontId="75" fillId="0" borderId="32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 horizontal="center" wrapText="1"/>
    </xf>
    <xf numFmtId="0" fontId="75" fillId="0" borderId="29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zoomScale="85" zoomScaleNormal="85" zoomScalePageLayoutView="0" workbookViewId="0" topLeftCell="A1">
      <selection activeCell="E25" sqref="E25"/>
    </sheetView>
  </sheetViews>
  <sheetFormatPr defaultColWidth="9.140625" defaultRowHeight="15"/>
  <cols>
    <col min="1" max="1" width="3.140625" style="0" customWidth="1"/>
    <col min="4" max="4" width="5.57421875" style="0" customWidth="1"/>
    <col min="8" max="8" width="32.28125" style="0" customWidth="1"/>
    <col min="9" max="9" width="5.8515625" style="0" customWidth="1"/>
    <col min="10" max="11" width="7.57421875" style="0" customWidth="1"/>
    <col min="14" max="14" width="5.140625" style="0" customWidth="1"/>
    <col min="15" max="15" width="5.00390625" style="0" customWidth="1"/>
    <col min="16" max="16" width="4.28125" style="0" customWidth="1"/>
    <col min="17" max="17" width="10.28125" style="0" customWidth="1"/>
    <col min="18" max="18" width="6.00390625" style="0" customWidth="1"/>
    <col min="19" max="19" width="3.7109375" style="0" customWidth="1"/>
    <col min="20" max="20" width="18.57421875" style="0" customWidth="1"/>
  </cols>
  <sheetData>
    <row r="1" spans="1:20" s="50" customFormat="1" ht="14.25">
      <c r="A1" s="345" t="s">
        <v>86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</row>
    <row r="2" spans="1:20" s="50" customFormat="1" ht="14.25">
      <c r="A2" s="345" t="s">
        <v>49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</row>
    <row r="3" spans="1:20" s="50" customFormat="1" ht="15" thickBot="1">
      <c r="A3" s="54"/>
      <c r="B3" s="55"/>
      <c r="C3" s="55"/>
      <c r="D3" s="55"/>
      <c r="E3" s="55"/>
      <c r="F3" s="55"/>
      <c r="G3" s="55"/>
      <c r="H3" s="5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50" customFormat="1" ht="15" thickBot="1">
      <c r="A4" s="3"/>
      <c r="B4" s="3"/>
      <c r="C4" s="3"/>
      <c r="D4" s="3"/>
      <c r="E4" s="3"/>
      <c r="F4" s="20"/>
      <c r="G4" s="3"/>
      <c r="H4" s="3"/>
      <c r="I4" s="3"/>
      <c r="J4" s="3"/>
      <c r="K4" s="2" t="s">
        <v>25</v>
      </c>
      <c r="L4" s="3"/>
      <c r="M4" s="3"/>
      <c r="N4" s="3"/>
      <c r="O4" s="3"/>
      <c r="P4" s="3"/>
      <c r="Q4" s="56" t="s">
        <v>0</v>
      </c>
      <c r="R4" s="57"/>
      <c r="S4" s="57"/>
      <c r="T4" s="58"/>
    </row>
    <row r="5" spans="1:20" s="50" customFormat="1" ht="24.75" thickBot="1">
      <c r="A5" s="17" t="s">
        <v>1</v>
      </c>
      <c r="B5" s="59" t="s">
        <v>93</v>
      </c>
      <c r="C5" s="4" t="s">
        <v>2</v>
      </c>
      <c r="D5" s="5" t="s">
        <v>87</v>
      </c>
      <c r="E5" s="4" t="s">
        <v>3</v>
      </c>
      <c r="F5" s="21">
        <v>2022</v>
      </c>
      <c r="G5" s="3"/>
      <c r="H5" s="6" t="s">
        <v>4</v>
      </c>
      <c r="I5" s="3"/>
      <c r="J5" s="3"/>
      <c r="K5" s="3" t="s">
        <v>5</v>
      </c>
      <c r="L5" s="3"/>
      <c r="M5" s="3"/>
      <c r="N5" s="3"/>
      <c r="O5" s="3"/>
      <c r="P5" s="3"/>
      <c r="Q5" s="7" t="s">
        <v>119</v>
      </c>
      <c r="R5" s="44"/>
      <c r="S5" s="8"/>
      <c r="T5" s="8"/>
    </row>
    <row r="6" spans="1:20" s="50" customFormat="1" ht="18" thickBot="1">
      <c r="A6" s="3"/>
      <c r="B6" s="3"/>
      <c r="C6" s="3"/>
      <c r="D6" s="3"/>
      <c r="E6" s="3"/>
      <c r="F6" s="20"/>
      <c r="G6" s="3"/>
      <c r="H6" s="27" t="s">
        <v>37</v>
      </c>
      <c r="I6" s="3"/>
      <c r="J6" s="3"/>
      <c r="K6" s="3"/>
      <c r="L6" s="3"/>
      <c r="M6" s="3"/>
      <c r="N6" s="3"/>
      <c r="O6" s="3"/>
      <c r="P6" s="3"/>
      <c r="Q6" s="9" t="s">
        <v>118</v>
      </c>
      <c r="R6" s="45"/>
      <c r="S6" s="10"/>
      <c r="T6" s="10"/>
    </row>
    <row r="7" spans="1:20" s="50" customFormat="1" ht="15">
      <c r="A7" s="11" t="s">
        <v>88</v>
      </c>
      <c r="B7" s="12"/>
      <c r="C7" s="12"/>
      <c r="D7" s="13"/>
      <c r="E7" s="3"/>
      <c r="F7" s="20" t="s">
        <v>85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50" customFormat="1" ht="15">
      <c r="A8" s="14" t="s">
        <v>89</v>
      </c>
      <c r="B8" s="15"/>
      <c r="C8" s="15"/>
      <c r="D8" s="16"/>
      <c r="E8" s="3"/>
      <c r="F8" s="20"/>
      <c r="G8" s="3"/>
      <c r="H8" s="3"/>
      <c r="I8" s="3"/>
      <c r="J8" s="3"/>
      <c r="K8" s="3"/>
      <c r="L8" s="3"/>
      <c r="M8" s="3"/>
      <c r="N8" s="3"/>
      <c r="O8" s="3"/>
      <c r="P8" s="3"/>
      <c r="Q8" s="346" t="s">
        <v>83</v>
      </c>
      <c r="R8" s="347"/>
      <c r="S8" s="347"/>
      <c r="T8" s="348"/>
    </row>
    <row r="9" spans="1:20" s="50" customFormat="1" ht="6.75" customHeight="1">
      <c r="A9" s="3"/>
      <c r="B9" s="3"/>
      <c r="C9" s="3"/>
      <c r="D9" s="3"/>
      <c r="E9" s="3"/>
      <c r="F9" s="2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50" customFormat="1" ht="13.5" customHeight="1">
      <c r="A10" s="349" t="s">
        <v>6</v>
      </c>
      <c r="B10" s="351" t="s">
        <v>18</v>
      </c>
      <c r="C10" s="352"/>
      <c r="D10" s="353"/>
      <c r="E10" s="357" t="s">
        <v>8</v>
      </c>
      <c r="F10" s="359" t="s">
        <v>9</v>
      </c>
      <c r="G10" s="361" t="s">
        <v>10</v>
      </c>
      <c r="H10" s="362" t="s">
        <v>11</v>
      </c>
      <c r="I10" s="357" t="s">
        <v>12</v>
      </c>
      <c r="J10" s="361" t="s">
        <v>52</v>
      </c>
      <c r="K10" s="361" t="s">
        <v>53</v>
      </c>
      <c r="L10" s="364" t="s">
        <v>55</v>
      </c>
      <c r="M10" s="365"/>
      <c r="N10" s="365"/>
      <c r="O10" s="365"/>
      <c r="P10" s="366"/>
      <c r="Q10" s="361" t="s">
        <v>14</v>
      </c>
      <c r="R10" s="357" t="s">
        <v>80</v>
      </c>
      <c r="S10" s="357" t="s">
        <v>54</v>
      </c>
      <c r="T10" s="357" t="s">
        <v>15</v>
      </c>
    </row>
    <row r="11" spans="1:20" s="50" customFormat="1" ht="72" customHeight="1">
      <c r="A11" s="350"/>
      <c r="B11" s="354"/>
      <c r="C11" s="355"/>
      <c r="D11" s="356"/>
      <c r="E11" s="358"/>
      <c r="F11" s="360"/>
      <c r="G11" s="360"/>
      <c r="H11" s="363"/>
      <c r="I11" s="358"/>
      <c r="J11" s="360"/>
      <c r="K11" s="360"/>
      <c r="L11" s="39" t="s">
        <v>19</v>
      </c>
      <c r="M11" s="40" t="s">
        <v>13</v>
      </c>
      <c r="N11" s="40" t="s">
        <v>20</v>
      </c>
      <c r="O11" s="40" t="s">
        <v>16</v>
      </c>
      <c r="P11" s="40" t="s">
        <v>17</v>
      </c>
      <c r="Q11" s="360"/>
      <c r="R11" s="358"/>
      <c r="S11" s="358"/>
      <c r="T11" s="358"/>
    </row>
    <row r="12" spans="1:22" s="195" customFormat="1" ht="16.5" customHeight="1">
      <c r="A12" s="181"/>
      <c r="B12" s="182"/>
      <c r="C12" s="183"/>
      <c r="D12" s="184"/>
      <c r="E12" s="185"/>
      <c r="F12" s="186"/>
      <c r="G12" s="185"/>
      <c r="H12" s="187" t="s">
        <v>111</v>
      </c>
      <c r="I12" s="185"/>
      <c r="J12" s="185"/>
      <c r="K12" s="188"/>
      <c r="L12" s="189"/>
      <c r="M12" s="189"/>
      <c r="N12" s="190"/>
      <c r="O12" s="190"/>
      <c r="P12" s="190"/>
      <c r="Q12" s="65">
        <f aca="true" t="shared" si="0" ref="Q12:Q43">N12*K12*J12</f>
        <v>0</v>
      </c>
      <c r="R12" s="191"/>
      <c r="S12" s="192"/>
      <c r="T12" s="193"/>
      <c r="V12" s="195">
        <v>1</v>
      </c>
    </row>
    <row r="13" spans="1:22" s="195" customFormat="1" ht="14.25">
      <c r="A13" s="181" t="s">
        <v>214</v>
      </c>
      <c r="B13" s="196" t="s">
        <v>187</v>
      </c>
      <c r="C13" s="197"/>
      <c r="D13" s="198"/>
      <c r="E13" s="199">
        <v>2012</v>
      </c>
      <c r="F13" s="200">
        <v>31.4</v>
      </c>
      <c r="G13" s="201" t="s">
        <v>23</v>
      </c>
      <c r="H13" s="199" t="s">
        <v>63</v>
      </c>
      <c r="I13" s="189">
        <v>6</v>
      </c>
      <c r="J13" s="188">
        <v>0.75</v>
      </c>
      <c r="K13" s="188">
        <v>1.2</v>
      </c>
      <c r="L13" s="189">
        <v>120</v>
      </c>
      <c r="M13" s="189">
        <v>164</v>
      </c>
      <c r="N13" s="64">
        <f aca="true" t="shared" si="1" ref="N13:N44">SUM(L13,0.5*M13)</f>
        <v>202</v>
      </c>
      <c r="O13" s="190">
        <v>1</v>
      </c>
      <c r="P13" s="190">
        <v>1</v>
      </c>
      <c r="Q13" s="65">
        <f t="shared" si="0"/>
        <v>181.79999999999998</v>
      </c>
      <c r="R13" s="191">
        <v>14</v>
      </c>
      <c r="S13" s="202"/>
      <c r="T13" s="203" t="s">
        <v>64</v>
      </c>
      <c r="U13" s="63" t="s">
        <v>206</v>
      </c>
      <c r="V13" s="195">
        <v>2</v>
      </c>
    </row>
    <row r="14" spans="1:22" s="195" customFormat="1" ht="15">
      <c r="A14" s="181"/>
      <c r="B14" s="204"/>
      <c r="C14" s="205"/>
      <c r="D14" s="206"/>
      <c r="E14" s="191"/>
      <c r="F14" s="188"/>
      <c r="G14" s="201"/>
      <c r="H14" s="187" t="s">
        <v>112</v>
      </c>
      <c r="I14" s="191"/>
      <c r="J14" s="191"/>
      <c r="K14" s="207"/>
      <c r="L14" s="189"/>
      <c r="M14" s="189"/>
      <c r="N14" s="64">
        <f t="shared" si="1"/>
        <v>0</v>
      </c>
      <c r="O14" s="190"/>
      <c r="P14" s="190"/>
      <c r="Q14" s="65">
        <f t="shared" si="0"/>
        <v>0</v>
      </c>
      <c r="R14" s="191"/>
      <c r="S14" s="189"/>
      <c r="T14" s="203"/>
      <c r="U14" s="194"/>
      <c r="V14" s="195">
        <v>3</v>
      </c>
    </row>
    <row r="15" spans="1:22" s="195" customFormat="1" ht="14.25">
      <c r="A15" s="181" t="s">
        <v>242</v>
      </c>
      <c r="B15" s="208" t="s">
        <v>178</v>
      </c>
      <c r="C15" s="209"/>
      <c r="D15" s="210"/>
      <c r="E15" s="211">
        <v>2012</v>
      </c>
      <c r="F15" s="212">
        <v>36.6</v>
      </c>
      <c r="G15" s="213" t="s">
        <v>23</v>
      </c>
      <c r="H15" s="192" t="s">
        <v>171</v>
      </c>
      <c r="I15" s="192">
        <v>8</v>
      </c>
      <c r="J15" s="214">
        <v>1</v>
      </c>
      <c r="K15" s="188">
        <v>1.1</v>
      </c>
      <c r="L15" s="189">
        <v>25</v>
      </c>
      <c r="M15" s="189">
        <v>77</v>
      </c>
      <c r="N15" s="64">
        <f t="shared" si="1"/>
        <v>63.5</v>
      </c>
      <c r="O15" s="189">
        <v>1</v>
      </c>
      <c r="P15" s="189">
        <v>2</v>
      </c>
      <c r="Q15" s="65">
        <f t="shared" si="0"/>
        <v>69.85000000000001</v>
      </c>
      <c r="R15" s="243">
        <v>0.9</v>
      </c>
      <c r="S15" s="189"/>
      <c r="T15" s="215" t="s">
        <v>172</v>
      </c>
      <c r="U15" s="194"/>
      <c r="V15" s="195">
        <v>4</v>
      </c>
    </row>
    <row r="16" spans="1:22" s="195" customFormat="1" ht="15" customHeight="1">
      <c r="A16" s="181" t="s">
        <v>34</v>
      </c>
      <c r="B16" s="216" t="s">
        <v>144</v>
      </c>
      <c r="C16" s="197"/>
      <c r="D16" s="198"/>
      <c r="E16" s="211">
        <v>2011</v>
      </c>
      <c r="F16" s="212">
        <v>37.4</v>
      </c>
      <c r="G16" s="201" t="s">
        <v>129</v>
      </c>
      <c r="H16" s="192" t="s">
        <v>130</v>
      </c>
      <c r="I16" s="189">
        <v>10</v>
      </c>
      <c r="J16" s="217">
        <v>1.5</v>
      </c>
      <c r="K16" s="188">
        <v>1.1</v>
      </c>
      <c r="L16" s="189">
        <v>86</v>
      </c>
      <c r="M16" s="189">
        <v>64</v>
      </c>
      <c r="N16" s="64">
        <f t="shared" si="1"/>
        <v>118</v>
      </c>
      <c r="O16" s="189">
        <v>1</v>
      </c>
      <c r="P16" s="189">
        <v>3</v>
      </c>
      <c r="Q16" s="65">
        <f t="shared" si="0"/>
        <v>194.70000000000002</v>
      </c>
      <c r="R16" s="218">
        <v>16</v>
      </c>
      <c r="S16" s="218"/>
      <c r="T16" s="219" t="s">
        <v>131</v>
      </c>
      <c r="V16" s="195">
        <v>5</v>
      </c>
    </row>
    <row r="17" spans="1:22" s="195" customFormat="1" ht="15" customHeight="1">
      <c r="A17" s="181" t="s">
        <v>239</v>
      </c>
      <c r="B17" s="216" t="s">
        <v>137</v>
      </c>
      <c r="C17" s="197"/>
      <c r="D17" s="198"/>
      <c r="E17" s="211">
        <v>2012</v>
      </c>
      <c r="F17" s="220">
        <v>35.5</v>
      </c>
      <c r="G17" s="201" t="s">
        <v>129</v>
      </c>
      <c r="H17" s="192" t="s">
        <v>130</v>
      </c>
      <c r="I17" s="189">
        <v>6</v>
      </c>
      <c r="J17" s="188">
        <v>0.75</v>
      </c>
      <c r="K17" s="188">
        <v>1.1</v>
      </c>
      <c r="L17" s="189">
        <v>61</v>
      </c>
      <c r="M17" s="189">
        <v>107</v>
      </c>
      <c r="N17" s="64">
        <f t="shared" si="1"/>
        <v>114.5</v>
      </c>
      <c r="O17" s="189">
        <v>1</v>
      </c>
      <c r="P17" s="189">
        <v>4</v>
      </c>
      <c r="Q17" s="65">
        <f t="shared" si="0"/>
        <v>94.4625</v>
      </c>
      <c r="R17" s="191">
        <v>3</v>
      </c>
      <c r="S17" s="218"/>
      <c r="T17" s="219" t="s">
        <v>131</v>
      </c>
      <c r="V17" s="195">
        <v>6</v>
      </c>
    </row>
    <row r="18" spans="1:22" s="195" customFormat="1" ht="15">
      <c r="A18" s="181"/>
      <c r="B18" s="204"/>
      <c r="C18" s="205"/>
      <c r="D18" s="206"/>
      <c r="E18" s="191"/>
      <c r="F18" s="188"/>
      <c r="G18" s="201"/>
      <c r="H18" s="187" t="s">
        <v>113</v>
      </c>
      <c r="I18" s="191"/>
      <c r="J18" s="191"/>
      <c r="K18" s="207"/>
      <c r="L18" s="189"/>
      <c r="M18" s="189"/>
      <c r="N18" s="64">
        <f t="shared" si="1"/>
        <v>0</v>
      </c>
      <c r="O18" s="190"/>
      <c r="P18" s="190"/>
      <c r="Q18" s="65">
        <f t="shared" si="0"/>
        <v>0</v>
      </c>
      <c r="R18" s="191"/>
      <c r="S18" s="189"/>
      <c r="T18" s="203"/>
      <c r="U18" s="194"/>
      <c r="V18" s="195">
        <v>7</v>
      </c>
    </row>
    <row r="19" spans="1:22" s="195" customFormat="1" ht="15" customHeight="1">
      <c r="A19" s="181" t="s">
        <v>237</v>
      </c>
      <c r="B19" s="216" t="s">
        <v>139</v>
      </c>
      <c r="C19" s="197"/>
      <c r="D19" s="198"/>
      <c r="E19" s="211">
        <v>2012</v>
      </c>
      <c r="F19" s="212">
        <v>40.4</v>
      </c>
      <c r="G19" s="201" t="s">
        <v>129</v>
      </c>
      <c r="H19" s="192" t="s">
        <v>130</v>
      </c>
      <c r="I19" s="189">
        <v>6</v>
      </c>
      <c r="J19" s="188">
        <v>0.75</v>
      </c>
      <c r="K19" s="188">
        <v>1.05</v>
      </c>
      <c r="L19" s="189">
        <v>59</v>
      </c>
      <c r="M19" s="189">
        <v>169</v>
      </c>
      <c r="N19" s="64">
        <f t="shared" si="1"/>
        <v>143.5</v>
      </c>
      <c r="O19" s="189">
        <v>1</v>
      </c>
      <c r="P19" s="189">
        <v>5</v>
      </c>
      <c r="Q19" s="65">
        <f t="shared" si="0"/>
        <v>113.00625000000001</v>
      </c>
      <c r="R19" s="191">
        <v>5</v>
      </c>
      <c r="S19" s="218"/>
      <c r="T19" s="219" t="s">
        <v>131</v>
      </c>
      <c r="V19" s="195">
        <v>8</v>
      </c>
    </row>
    <row r="20" spans="1:22" s="195" customFormat="1" ht="15">
      <c r="A20" s="181" t="s">
        <v>233</v>
      </c>
      <c r="B20" s="342" t="s">
        <v>185</v>
      </c>
      <c r="C20" s="221"/>
      <c r="D20" s="222"/>
      <c r="E20" s="211">
        <v>2012</v>
      </c>
      <c r="F20" s="223">
        <v>38.5</v>
      </c>
      <c r="G20" s="213" t="s">
        <v>23</v>
      </c>
      <c r="H20" s="224" t="s">
        <v>63</v>
      </c>
      <c r="I20" s="189">
        <v>6</v>
      </c>
      <c r="J20" s="188">
        <v>0.75</v>
      </c>
      <c r="K20" s="188">
        <v>1.05</v>
      </c>
      <c r="L20" s="189">
        <v>69</v>
      </c>
      <c r="M20" s="23">
        <v>190</v>
      </c>
      <c r="N20" s="64">
        <f t="shared" si="1"/>
        <v>164</v>
      </c>
      <c r="O20" s="189">
        <v>10</v>
      </c>
      <c r="P20" s="189">
        <v>5</v>
      </c>
      <c r="Q20" s="65">
        <f t="shared" si="0"/>
        <v>129.15</v>
      </c>
      <c r="R20" s="191">
        <v>8</v>
      </c>
      <c r="S20" s="189"/>
      <c r="T20" s="193" t="s">
        <v>64</v>
      </c>
      <c r="U20" s="194"/>
      <c r="V20" s="195">
        <v>9</v>
      </c>
    </row>
    <row r="21" spans="1:22" s="195" customFormat="1" ht="15" customHeight="1">
      <c r="A21" s="181" t="s">
        <v>244</v>
      </c>
      <c r="B21" s="216" t="s">
        <v>140</v>
      </c>
      <c r="C21" s="197"/>
      <c r="D21" s="198"/>
      <c r="E21" s="211">
        <v>2012</v>
      </c>
      <c r="F21" s="212">
        <v>38.8</v>
      </c>
      <c r="G21" s="201" t="s">
        <v>129</v>
      </c>
      <c r="H21" s="192" t="s">
        <v>130</v>
      </c>
      <c r="I21" s="189">
        <v>8</v>
      </c>
      <c r="J21" s="217">
        <v>1</v>
      </c>
      <c r="K21" s="188">
        <v>1.05</v>
      </c>
      <c r="L21" s="189">
        <v>24</v>
      </c>
      <c r="M21" s="189">
        <v>41</v>
      </c>
      <c r="N21" s="64">
        <f t="shared" si="1"/>
        <v>44.5</v>
      </c>
      <c r="O21" s="189">
        <v>1</v>
      </c>
      <c r="P21" s="189">
        <v>6</v>
      </c>
      <c r="Q21" s="65">
        <f t="shared" si="0"/>
        <v>46.725</v>
      </c>
      <c r="R21" s="243">
        <v>0.7</v>
      </c>
      <c r="S21" s="218"/>
      <c r="T21" s="219" t="s">
        <v>131</v>
      </c>
      <c r="V21" s="195">
        <v>10</v>
      </c>
    </row>
    <row r="22" spans="1:22" s="195" customFormat="1" ht="15" customHeight="1">
      <c r="A22" s="181" t="s">
        <v>232</v>
      </c>
      <c r="B22" s="216" t="s">
        <v>141</v>
      </c>
      <c r="C22" s="197"/>
      <c r="D22" s="198"/>
      <c r="E22" s="211">
        <v>2011</v>
      </c>
      <c r="F22" s="212">
        <v>42</v>
      </c>
      <c r="G22" s="201" t="s">
        <v>129</v>
      </c>
      <c r="H22" s="192" t="s">
        <v>130</v>
      </c>
      <c r="I22" s="189">
        <v>8</v>
      </c>
      <c r="J22" s="217">
        <v>1</v>
      </c>
      <c r="K22" s="188">
        <v>1.05</v>
      </c>
      <c r="L22" s="189">
        <v>50</v>
      </c>
      <c r="M22" s="189">
        <v>158</v>
      </c>
      <c r="N22" s="64">
        <f t="shared" si="1"/>
        <v>129</v>
      </c>
      <c r="O22" s="189">
        <v>2</v>
      </c>
      <c r="P22" s="189">
        <v>1</v>
      </c>
      <c r="Q22" s="65">
        <f t="shared" si="0"/>
        <v>135.45000000000002</v>
      </c>
      <c r="R22" s="191">
        <v>9</v>
      </c>
      <c r="S22" s="218"/>
      <c r="T22" s="219" t="s">
        <v>131</v>
      </c>
      <c r="V22" s="195">
        <v>11</v>
      </c>
    </row>
    <row r="23" spans="1:22" s="195" customFormat="1" ht="15" customHeight="1">
      <c r="A23" s="181" t="s">
        <v>35</v>
      </c>
      <c r="B23" s="216" t="s">
        <v>142</v>
      </c>
      <c r="C23" s="197"/>
      <c r="D23" s="198"/>
      <c r="E23" s="211">
        <v>2012</v>
      </c>
      <c r="F23" s="212">
        <v>40</v>
      </c>
      <c r="G23" s="201" t="s">
        <v>129</v>
      </c>
      <c r="H23" s="192" t="s">
        <v>130</v>
      </c>
      <c r="I23" s="189">
        <v>10</v>
      </c>
      <c r="J23" s="217">
        <v>1.5</v>
      </c>
      <c r="K23" s="188">
        <v>1.05</v>
      </c>
      <c r="L23" s="189">
        <v>70</v>
      </c>
      <c r="M23" s="189">
        <v>93</v>
      </c>
      <c r="N23" s="64">
        <f t="shared" si="1"/>
        <v>116.5</v>
      </c>
      <c r="O23" s="189">
        <v>2</v>
      </c>
      <c r="P23" s="189">
        <v>2</v>
      </c>
      <c r="Q23" s="65">
        <f t="shared" si="0"/>
        <v>183.4875</v>
      </c>
      <c r="R23" s="191">
        <v>15</v>
      </c>
      <c r="S23" s="218"/>
      <c r="T23" s="219" t="s">
        <v>131</v>
      </c>
      <c r="V23" s="195">
        <v>12</v>
      </c>
    </row>
    <row r="24" spans="1:22" s="195" customFormat="1" ht="15" customHeight="1">
      <c r="A24" s="181" t="s">
        <v>215</v>
      </c>
      <c r="B24" s="216" t="s">
        <v>143</v>
      </c>
      <c r="C24" s="197"/>
      <c r="D24" s="198"/>
      <c r="E24" s="211">
        <v>2010</v>
      </c>
      <c r="F24" s="212">
        <v>39.2</v>
      </c>
      <c r="G24" s="201" t="s">
        <v>129</v>
      </c>
      <c r="H24" s="192" t="s">
        <v>130</v>
      </c>
      <c r="I24" s="189">
        <v>10</v>
      </c>
      <c r="J24" s="217">
        <v>1.5</v>
      </c>
      <c r="K24" s="188">
        <v>1.05</v>
      </c>
      <c r="L24" s="189">
        <v>78</v>
      </c>
      <c r="M24" s="189">
        <v>71</v>
      </c>
      <c r="N24" s="64">
        <f t="shared" si="1"/>
        <v>113.5</v>
      </c>
      <c r="O24" s="189">
        <v>2</v>
      </c>
      <c r="P24" s="189">
        <v>3</v>
      </c>
      <c r="Q24" s="65">
        <f t="shared" si="0"/>
        <v>178.76250000000002</v>
      </c>
      <c r="R24" s="191">
        <v>13</v>
      </c>
      <c r="S24" s="218"/>
      <c r="T24" s="219" t="s">
        <v>131</v>
      </c>
      <c r="V24" s="195">
        <v>13</v>
      </c>
    </row>
    <row r="25" spans="1:22" s="195" customFormat="1" ht="14.25">
      <c r="A25" s="181" t="s">
        <v>245</v>
      </c>
      <c r="B25" s="208" t="s">
        <v>177</v>
      </c>
      <c r="C25" s="209"/>
      <c r="D25" s="210"/>
      <c r="E25" s="211">
        <v>2011</v>
      </c>
      <c r="F25" s="212">
        <v>38.5</v>
      </c>
      <c r="G25" s="213" t="s">
        <v>23</v>
      </c>
      <c r="H25" s="192" t="s">
        <v>171</v>
      </c>
      <c r="I25" s="192">
        <v>10</v>
      </c>
      <c r="J25" s="225">
        <v>1.5</v>
      </c>
      <c r="K25" s="188">
        <v>1.05</v>
      </c>
      <c r="L25" s="189">
        <v>12</v>
      </c>
      <c r="M25" s="189">
        <v>34</v>
      </c>
      <c r="N25" s="64">
        <f t="shared" si="1"/>
        <v>29</v>
      </c>
      <c r="O25" s="189">
        <v>2</v>
      </c>
      <c r="P25" s="189">
        <v>4</v>
      </c>
      <c r="Q25" s="65">
        <f t="shared" si="0"/>
        <v>45.675000000000004</v>
      </c>
      <c r="R25" s="243">
        <v>0.6</v>
      </c>
      <c r="S25" s="189"/>
      <c r="T25" s="215" t="s">
        <v>172</v>
      </c>
      <c r="U25" s="194"/>
      <c r="V25" s="195">
        <v>14</v>
      </c>
    </row>
    <row r="26" spans="1:22" s="195" customFormat="1" ht="15">
      <c r="A26" s="181"/>
      <c r="B26" s="204"/>
      <c r="C26" s="197"/>
      <c r="D26" s="198"/>
      <c r="E26" s="211"/>
      <c r="F26" s="212"/>
      <c r="G26" s="189"/>
      <c r="H26" s="226" t="s">
        <v>120</v>
      </c>
      <c r="I26" s="191"/>
      <c r="J26" s="191"/>
      <c r="K26" s="207"/>
      <c r="L26" s="189"/>
      <c r="M26" s="189"/>
      <c r="N26" s="64">
        <f t="shared" si="1"/>
        <v>0</v>
      </c>
      <c r="O26" s="189"/>
      <c r="P26" s="189"/>
      <c r="Q26" s="65">
        <f t="shared" si="0"/>
        <v>0</v>
      </c>
      <c r="R26" s="191"/>
      <c r="S26" s="189"/>
      <c r="T26" s="215"/>
      <c r="U26" s="194"/>
      <c r="V26" s="195">
        <v>15</v>
      </c>
    </row>
    <row r="27" spans="1:22" s="195" customFormat="1" ht="14.25">
      <c r="A27" s="181" t="s">
        <v>33</v>
      </c>
      <c r="B27" s="227" t="s">
        <v>152</v>
      </c>
      <c r="C27" s="221"/>
      <c r="D27" s="222"/>
      <c r="E27" s="211">
        <v>2010</v>
      </c>
      <c r="F27" s="223">
        <v>60.4</v>
      </c>
      <c r="G27" s="213" t="s">
        <v>23</v>
      </c>
      <c r="H27" s="192" t="s">
        <v>36</v>
      </c>
      <c r="I27" s="192">
        <v>8</v>
      </c>
      <c r="J27" s="188">
        <v>1</v>
      </c>
      <c r="K27" s="188">
        <v>1</v>
      </c>
      <c r="L27" s="189">
        <v>124</v>
      </c>
      <c r="M27" s="189">
        <v>182</v>
      </c>
      <c r="N27" s="64">
        <f t="shared" si="1"/>
        <v>215</v>
      </c>
      <c r="O27" s="189">
        <v>3</v>
      </c>
      <c r="P27" s="189">
        <v>5</v>
      </c>
      <c r="Q27" s="65">
        <f t="shared" si="0"/>
        <v>215</v>
      </c>
      <c r="R27" s="191">
        <v>18</v>
      </c>
      <c r="S27" s="189"/>
      <c r="T27" s="193" t="s">
        <v>73</v>
      </c>
      <c r="U27" s="194"/>
      <c r="V27" s="195">
        <v>16</v>
      </c>
    </row>
    <row r="28" spans="1:22" s="195" customFormat="1" ht="14.25">
      <c r="A28" s="181" t="s">
        <v>229</v>
      </c>
      <c r="B28" s="208" t="s">
        <v>201</v>
      </c>
      <c r="C28" s="209"/>
      <c r="D28" s="210"/>
      <c r="E28" s="211">
        <v>2011</v>
      </c>
      <c r="F28" s="212">
        <v>43.5</v>
      </c>
      <c r="G28" s="213" t="s">
        <v>23</v>
      </c>
      <c r="H28" s="228" t="s">
        <v>198</v>
      </c>
      <c r="I28" s="192">
        <v>8</v>
      </c>
      <c r="J28" s="188">
        <v>1</v>
      </c>
      <c r="K28" s="188">
        <v>1</v>
      </c>
      <c r="L28" s="189">
        <v>76</v>
      </c>
      <c r="M28" s="189">
        <v>182</v>
      </c>
      <c r="N28" s="64">
        <f t="shared" si="1"/>
        <v>167</v>
      </c>
      <c r="O28" s="189">
        <v>3</v>
      </c>
      <c r="P28" s="189">
        <v>6</v>
      </c>
      <c r="Q28" s="65">
        <f t="shared" si="0"/>
        <v>167</v>
      </c>
      <c r="R28" s="191">
        <v>12</v>
      </c>
      <c r="S28" s="189"/>
      <c r="T28" s="215" t="s">
        <v>200</v>
      </c>
      <c r="U28" s="194"/>
      <c r="V28" s="195">
        <v>17</v>
      </c>
    </row>
    <row r="29" spans="1:22" s="195" customFormat="1" ht="14.25">
      <c r="A29" s="181" t="s">
        <v>240</v>
      </c>
      <c r="B29" s="208" t="s">
        <v>199</v>
      </c>
      <c r="C29" s="209"/>
      <c r="D29" s="210"/>
      <c r="E29" s="211">
        <v>2011</v>
      </c>
      <c r="F29" s="212">
        <v>44.2</v>
      </c>
      <c r="G29" s="213" t="s">
        <v>23</v>
      </c>
      <c r="H29" s="228" t="s">
        <v>198</v>
      </c>
      <c r="I29" s="192">
        <v>6</v>
      </c>
      <c r="J29" s="188">
        <v>0.75</v>
      </c>
      <c r="K29" s="188">
        <v>1</v>
      </c>
      <c r="L29" s="189">
        <v>112</v>
      </c>
      <c r="M29" s="189">
        <v>0</v>
      </c>
      <c r="N29" s="64">
        <f t="shared" si="1"/>
        <v>112</v>
      </c>
      <c r="O29" s="189">
        <v>3</v>
      </c>
      <c r="P29" s="189">
        <v>1</v>
      </c>
      <c r="Q29" s="65">
        <f t="shared" si="0"/>
        <v>84</v>
      </c>
      <c r="R29" s="191">
        <v>2</v>
      </c>
      <c r="S29" s="189"/>
      <c r="T29" s="215" t="s">
        <v>200</v>
      </c>
      <c r="U29" s="194"/>
      <c r="V29" s="195">
        <v>18</v>
      </c>
    </row>
    <row r="30" spans="1:22" s="195" customFormat="1" ht="14.25">
      <c r="A30" s="181" t="s">
        <v>235</v>
      </c>
      <c r="B30" s="216" t="s">
        <v>161</v>
      </c>
      <c r="C30" s="209"/>
      <c r="D30" s="210"/>
      <c r="E30" s="211">
        <v>2010</v>
      </c>
      <c r="F30" s="212">
        <v>70</v>
      </c>
      <c r="G30" s="201" t="s">
        <v>23</v>
      </c>
      <c r="H30" s="192" t="s">
        <v>26</v>
      </c>
      <c r="I30" s="192">
        <v>10</v>
      </c>
      <c r="J30" s="229">
        <v>1.5</v>
      </c>
      <c r="K30" s="188">
        <v>1</v>
      </c>
      <c r="L30" s="189">
        <v>32</v>
      </c>
      <c r="M30" s="189">
        <v>104</v>
      </c>
      <c r="N30" s="64">
        <f t="shared" si="1"/>
        <v>84</v>
      </c>
      <c r="O30" s="189">
        <v>3</v>
      </c>
      <c r="P30" s="189">
        <v>2</v>
      </c>
      <c r="Q30" s="65">
        <f t="shared" si="0"/>
        <v>126</v>
      </c>
      <c r="R30" s="191">
        <v>7</v>
      </c>
      <c r="S30" s="192"/>
      <c r="T30" s="203" t="s">
        <v>27</v>
      </c>
      <c r="U30" s="194"/>
      <c r="V30" s="195">
        <v>19</v>
      </c>
    </row>
    <row r="31" spans="1:22" s="195" customFormat="1" ht="14.25">
      <c r="A31" s="181" t="s">
        <v>241</v>
      </c>
      <c r="B31" s="216" t="s">
        <v>162</v>
      </c>
      <c r="C31" s="209"/>
      <c r="D31" s="210"/>
      <c r="E31" s="211">
        <v>2010</v>
      </c>
      <c r="F31" s="212">
        <v>51.3</v>
      </c>
      <c r="G31" s="201" t="s">
        <v>23</v>
      </c>
      <c r="H31" s="192" t="s">
        <v>26</v>
      </c>
      <c r="I31" s="192">
        <v>12</v>
      </c>
      <c r="J31" s="225">
        <v>2</v>
      </c>
      <c r="K31" s="188">
        <v>1</v>
      </c>
      <c r="L31" s="189">
        <v>14</v>
      </c>
      <c r="M31" s="189">
        <v>50</v>
      </c>
      <c r="N31" s="64">
        <f t="shared" si="1"/>
        <v>39</v>
      </c>
      <c r="O31" s="189">
        <v>3</v>
      </c>
      <c r="P31" s="189">
        <v>3</v>
      </c>
      <c r="Q31" s="65">
        <f t="shared" si="0"/>
        <v>78</v>
      </c>
      <c r="R31" s="191">
        <v>1</v>
      </c>
      <c r="S31" s="192"/>
      <c r="T31" s="203" t="s">
        <v>27</v>
      </c>
      <c r="U31" s="194"/>
      <c r="V31" s="195">
        <v>20</v>
      </c>
    </row>
    <row r="32" spans="1:22" s="195" customFormat="1" ht="14.25">
      <c r="A32" s="181" t="s">
        <v>231</v>
      </c>
      <c r="B32" s="227" t="s">
        <v>154</v>
      </c>
      <c r="C32" s="221"/>
      <c r="D32" s="222"/>
      <c r="E32" s="211">
        <v>2011</v>
      </c>
      <c r="F32" s="223">
        <v>54.3</v>
      </c>
      <c r="G32" s="213" t="s">
        <v>23</v>
      </c>
      <c r="H32" s="192" t="s">
        <v>36</v>
      </c>
      <c r="I32" s="192">
        <v>6</v>
      </c>
      <c r="J32" s="188">
        <v>0.75</v>
      </c>
      <c r="K32" s="188">
        <v>1</v>
      </c>
      <c r="L32" s="189">
        <v>107</v>
      </c>
      <c r="M32" s="189">
        <v>161</v>
      </c>
      <c r="N32" s="64">
        <f t="shared" si="1"/>
        <v>187.5</v>
      </c>
      <c r="O32" s="189">
        <v>3</v>
      </c>
      <c r="P32" s="189">
        <v>4</v>
      </c>
      <c r="Q32" s="65">
        <f t="shared" si="0"/>
        <v>140.625</v>
      </c>
      <c r="R32" s="191">
        <v>10</v>
      </c>
      <c r="S32" s="189"/>
      <c r="T32" s="193" t="s">
        <v>73</v>
      </c>
      <c r="U32" s="194"/>
      <c r="V32" s="195">
        <v>21</v>
      </c>
    </row>
    <row r="33" spans="1:22" s="195" customFormat="1" ht="14.25">
      <c r="A33" s="181" t="s">
        <v>230</v>
      </c>
      <c r="B33" s="227" t="s">
        <v>155</v>
      </c>
      <c r="C33" s="221"/>
      <c r="D33" s="222"/>
      <c r="E33" s="211">
        <v>2011</v>
      </c>
      <c r="F33" s="223">
        <v>44.3</v>
      </c>
      <c r="G33" s="213" t="s">
        <v>23</v>
      </c>
      <c r="H33" s="192" t="s">
        <v>36</v>
      </c>
      <c r="I33" s="192">
        <v>6</v>
      </c>
      <c r="J33" s="188">
        <v>0.75</v>
      </c>
      <c r="K33" s="188">
        <v>1</v>
      </c>
      <c r="L33" s="189">
        <v>130</v>
      </c>
      <c r="M33" s="189">
        <v>174</v>
      </c>
      <c r="N33" s="64">
        <f t="shared" si="1"/>
        <v>217</v>
      </c>
      <c r="O33" s="189">
        <v>2</v>
      </c>
      <c r="P33" s="189">
        <v>5</v>
      </c>
      <c r="Q33" s="65">
        <f t="shared" si="0"/>
        <v>162.75</v>
      </c>
      <c r="R33" s="191">
        <v>11</v>
      </c>
      <c r="S33" s="189"/>
      <c r="T33" s="193" t="s">
        <v>73</v>
      </c>
      <c r="U33" s="194"/>
      <c r="V33" s="195">
        <v>22</v>
      </c>
    </row>
    <row r="34" spans="1:22" s="195" customFormat="1" ht="14.25">
      <c r="A34" s="181" t="s">
        <v>236</v>
      </c>
      <c r="B34" s="216" t="s">
        <v>133</v>
      </c>
      <c r="C34" s="260"/>
      <c r="D34" s="261"/>
      <c r="E34" s="211">
        <v>2012</v>
      </c>
      <c r="F34" s="212">
        <v>60.1</v>
      </c>
      <c r="G34" s="201" t="s">
        <v>129</v>
      </c>
      <c r="H34" s="192" t="s">
        <v>130</v>
      </c>
      <c r="I34" s="189">
        <v>6</v>
      </c>
      <c r="J34" s="188">
        <v>0.75</v>
      </c>
      <c r="K34" s="188">
        <v>1</v>
      </c>
      <c r="L34" s="189">
        <v>89</v>
      </c>
      <c r="M34" s="189">
        <v>133</v>
      </c>
      <c r="N34" s="64">
        <f t="shared" si="1"/>
        <v>155.5</v>
      </c>
      <c r="O34" s="189">
        <v>2</v>
      </c>
      <c r="P34" s="189">
        <v>6</v>
      </c>
      <c r="Q34" s="65">
        <f t="shared" si="0"/>
        <v>116.625</v>
      </c>
      <c r="R34" s="191">
        <v>6</v>
      </c>
      <c r="S34" s="189"/>
      <c r="T34" s="203" t="s">
        <v>46</v>
      </c>
      <c r="U34" s="194"/>
      <c r="V34" s="195">
        <v>23</v>
      </c>
    </row>
    <row r="35" spans="1:22" s="195" customFormat="1" ht="14.25">
      <c r="A35" s="181" t="s">
        <v>243</v>
      </c>
      <c r="B35" s="208" t="s">
        <v>176</v>
      </c>
      <c r="C35" s="209"/>
      <c r="D35" s="210"/>
      <c r="E35" s="211">
        <v>2012</v>
      </c>
      <c r="F35" s="212">
        <v>75.4</v>
      </c>
      <c r="G35" s="213" t="s">
        <v>23</v>
      </c>
      <c r="H35" s="192" t="s">
        <v>171</v>
      </c>
      <c r="I35" s="192">
        <v>10</v>
      </c>
      <c r="J35" s="225">
        <v>1.5</v>
      </c>
      <c r="K35" s="188">
        <v>1</v>
      </c>
      <c r="L35" s="189">
        <v>19</v>
      </c>
      <c r="M35" s="189">
        <v>29</v>
      </c>
      <c r="N35" s="64">
        <f t="shared" si="1"/>
        <v>33.5</v>
      </c>
      <c r="O35" s="189">
        <v>4</v>
      </c>
      <c r="P35" s="189">
        <v>1</v>
      </c>
      <c r="Q35" s="65">
        <f t="shared" si="0"/>
        <v>50.25</v>
      </c>
      <c r="R35" s="243">
        <v>0.8</v>
      </c>
      <c r="S35" s="189"/>
      <c r="T35" s="215" t="s">
        <v>172</v>
      </c>
      <c r="U35" s="194"/>
      <c r="V35" s="195">
        <v>24</v>
      </c>
    </row>
    <row r="36" spans="1:22" s="195" customFormat="1" ht="14.25">
      <c r="A36" s="181" t="s">
        <v>238</v>
      </c>
      <c r="B36" s="208" t="s">
        <v>174</v>
      </c>
      <c r="C36" s="209"/>
      <c r="D36" s="210"/>
      <c r="E36" s="211">
        <v>2010</v>
      </c>
      <c r="F36" s="212">
        <v>46.4</v>
      </c>
      <c r="G36" s="213" t="s">
        <v>23</v>
      </c>
      <c r="H36" s="192" t="s">
        <v>171</v>
      </c>
      <c r="I36" s="192">
        <v>12</v>
      </c>
      <c r="J36" s="225">
        <v>2</v>
      </c>
      <c r="K36" s="188">
        <v>1</v>
      </c>
      <c r="L36" s="189">
        <v>25</v>
      </c>
      <c r="M36" s="189">
        <v>50</v>
      </c>
      <c r="N36" s="64">
        <f t="shared" si="1"/>
        <v>50</v>
      </c>
      <c r="O36" s="189">
        <v>4</v>
      </c>
      <c r="P36" s="189">
        <v>2</v>
      </c>
      <c r="Q36" s="65">
        <f t="shared" si="0"/>
        <v>100</v>
      </c>
      <c r="R36" s="191">
        <v>4</v>
      </c>
      <c r="S36" s="189"/>
      <c r="T36" s="215" t="s">
        <v>172</v>
      </c>
      <c r="U36" s="194"/>
      <c r="V36" s="195">
        <v>25</v>
      </c>
    </row>
    <row r="37" spans="1:22" s="195" customFormat="1" ht="14.25">
      <c r="A37" s="181" t="s">
        <v>32</v>
      </c>
      <c r="B37" s="204" t="s">
        <v>153</v>
      </c>
      <c r="C37" s="197"/>
      <c r="D37" s="198"/>
      <c r="E37" s="211">
        <v>2010</v>
      </c>
      <c r="F37" s="212">
        <v>65.9</v>
      </c>
      <c r="G37" s="230" t="s">
        <v>23</v>
      </c>
      <c r="H37" s="192" t="s">
        <v>36</v>
      </c>
      <c r="I37" s="191">
        <v>12</v>
      </c>
      <c r="J37" s="188">
        <v>2</v>
      </c>
      <c r="K37" s="188">
        <v>1</v>
      </c>
      <c r="L37" s="189">
        <v>34</v>
      </c>
      <c r="M37" s="189">
        <v>188</v>
      </c>
      <c r="N37" s="64">
        <f t="shared" si="1"/>
        <v>128</v>
      </c>
      <c r="O37" s="190">
        <v>4</v>
      </c>
      <c r="P37" s="190">
        <v>3</v>
      </c>
      <c r="Q37" s="65">
        <f t="shared" si="0"/>
        <v>256</v>
      </c>
      <c r="R37" s="191">
        <v>20</v>
      </c>
      <c r="S37" s="189"/>
      <c r="T37" s="193" t="s">
        <v>73</v>
      </c>
      <c r="U37" s="194"/>
      <c r="V37" s="195">
        <v>26</v>
      </c>
    </row>
    <row r="38" spans="1:21" s="1" customFormat="1" ht="15">
      <c r="A38" s="19" t="s">
        <v>32</v>
      </c>
      <c r="B38" s="338" t="s">
        <v>149</v>
      </c>
      <c r="C38" s="117"/>
      <c r="D38" s="118"/>
      <c r="E38" s="107">
        <v>2009</v>
      </c>
      <c r="F38" s="108">
        <v>67.2</v>
      </c>
      <c r="G38" s="109" t="s">
        <v>23</v>
      </c>
      <c r="H38" s="340" t="s">
        <v>147</v>
      </c>
      <c r="I38" s="22">
        <v>16</v>
      </c>
      <c r="J38" s="22">
        <v>4</v>
      </c>
      <c r="K38" s="88">
        <v>1</v>
      </c>
      <c r="L38" s="22">
        <v>53</v>
      </c>
      <c r="M38" s="22">
        <v>100</v>
      </c>
      <c r="N38" s="64">
        <f t="shared" si="1"/>
        <v>103</v>
      </c>
      <c r="O38" s="89">
        <v>5</v>
      </c>
      <c r="P38" s="89">
        <v>1</v>
      </c>
      <c r="Q38" s="65">
        <f t="shared" si="0"/>
        <v>412</v>
      </c>
      <c r="R38" s="91"/>
      <c r="S38" s="22"/>
      <c r="T38" s="146" t="s">
        <v>148</v>
      </c>
      <c r="U38" s="62"/>
    </row>
    <row r="39" spans="1:21" s="1" customFormat="1" ht="14.25">
      <c r="A39" s="19" t="s">
        <v>33</v>
      </c>
      <c r="B39" s="104" t="s">
        <v>197</v>
      </c>
      <c r="C39" s="105"/>
      <c r="D39" s="106"/>
      <c r="E39" s="107">
        <v>2009</v>
      </c>
      <c r="F39" s="108">
        <v>47.1</v>
      </c>
      <c r="G39" s="109" t="s">
        <v>23</v>
      </c>
      <c r="H39" s="42" t="s">
        <v>198</v>
      </c>
      <c r="I39" s="41">
        <v>8</v>
      </c>
      <c r="J39" s="113">
        <v>0.75</v>
      </c>
      <c r="K39" s="88">
        <v>1.05</v>
      </c>
      <c r="L39" s="22">
        <v>100</v>
      </c>
      <c r="M39" s="22">
        <v>181</v>
      </c>
      <c r="N39" s="64">
        <f t="shared" si="1"/>
        <v>190.5</v>
      </c>
      <c r="O39" s="22">
        <v>4</v>
      </c>
      <c r="P39" s="22">
        <v>4</v>
      </c>
      <c r="Q39" s="65">
        <f t="shared" si="0"/>
        <v>150.01875</v>
      </c>
      <c r="R39" s="91"/>
      <c r="S39" s="22"/>
      <c r="T39" s="111" t="s">
        <v>200</v>
      </c>
      <c r="U39" s="62" t="s">
        <v>234</v>
      </c>
    </row>
    <row r="40" spans="1:21" s="1" customFormat="1" ht="14.25">
      <c r="A40" s="19" t="s">
        <v>34</v>
      </c>
      <c r="B40" s="104" t="s">
        <v>179</v>
      </c>
      <c r="C40" s="105"/>
      <c r="D40" s="106"/>
      <c r="E40" s="107">
        <v>2009</v>
      </c>
      <c r="F40" s="108">
        <v>47.1</v>
      </c>
      <c r="G40" s="109" t="s">
        <v>23</v>
      </c>
      <c r="H40" s="41" t="s">
        <v>171</v>
      </c>
      <c r="I40" s="41">
        <v>12</v>
      </c>
      <c r="J40" s="113">
        <v>1.5</v>
      </c>
      <c r="K40" s="88">
        <v>1.05</v>
      </c>
      <c r="L40" s="22">
        <v>11</v>
      </c>
      <c r="M40" s="22">
        <v>71</v>
      </c>
      <c r="N40" s="64">
        <f t="shared" si="1"/>
        <v>46.5</v>
      </c>
      <c r="O40" s="22">
        <v>4</v>
      </c>
      <c r="P40" s="22">
        <v>5</v>
      </c>
      <c r="Q40" s="65">
        <f t="shared" si="0"/>
        <v>73.23750000000001</v>
      </c>
      <c r="R40" s="91"/>
      <c r="S40" s="22"/>
      <c r="T40" s="111" t="s">
        <v>172</v>
      </c>
      <c r="U40" s="62"/>
    </row>
    <row r="41" spans="1:21" s="1" customFormat="1" ht="14.25">
      <c r="A41" s="19" t="s">
        <v>35</v>
      </c>
      <c r="B41" s="148" t="s">
        <v>160</v>
      </c>
      <c r="C41" s="105"/>
      <c r="D41" s="106"/>
      <c r="E41" s="107">
        <v>2009</v>
      </c>
      <c r="F41" s="108">
        <v>74.1</v>
      </c>
      <c r="G41" s="97" t="s">
        <v>23</v>
      </c>
      <c r="H41" s="41" t="s">
        <v>26</v>
      </c>
      <c r="I41" s="41">
        <v>10</v>
      </c>
      <c r="J41" s="115">
        <v>1</v>
      </c>
      <c r="K41" s="88">
        <v>1</v>
      </c>
      <c r="L41" s="22">
        <v>34</v>
      </c>
      <c r="M41" s="22">
        <v>72</v>
      </c>
      <c r="N41" s="64">
        <f t="shared" si="1"/>
        <v>70</v>
      </c>
      <c r="O41" s="22">
        <v>4</v>
      </c>
      <c r="P41" s="22">
        <v>6</v>
      </c>
      <c r="Q41" s="65">
        <f t="shared" si="0"/>
        <v>70</v>
      </c>
      <c r="R41" s="91"/>
      <c r="S41" s="41"/>
      <c r="T41" s="99" t="s">
        <v>27</v>
      </c>
      <c r="U41" s="62"/>
    </row>
    <row r="42" spans="1:21" s="1" customFormat="1" ht="15">
      <c r="A42" s="19"/>
      <c r="B42" s="100"/>
      <c r="C42" s="101"/>
      <c r="D42" s="102"/>
      <c r="E42" s="91"/>
      <c r="F42" s="88"/>
      <c r="G42" s="97"/>
      <c r="H42" s="114" t="s">
        <v>102</v>
      </c>
      <c r="I42" s="91"/>
      <c r="J42" s="91"/>
      <c r="K42" s="103"/>
      <c r="L42" s="22"/>
      <c r="M42" s="22"/>
      <c r="N42" s="64">
        <f t="shared" si="1"/>
        <v>0</v>
      </c>
      <c r="O42" s="22"/>
      <c r="P42" s="22"/>
      <c r="Q42" s="65">
        <f t="shared" si="0"/>
        <v>0</v>
      </c>
      <c r="R42" s="91"/>
      <c r="S42" s="22"/>
      <c r="T42" s="99"/>
      <c r="U42" s="62"/>
    </row>
    <row r="43" spans="1:21" s="1" customFormat="1" ht="15">
      <c r="A43" s="19"/>
      <c r="B43" s="339"/>
      <c r="C43" s="168"/>
      <c r="D43" s="94"/>
      <c r="E43" s="107"/>
      <c r="F43" s="108"/>
      <c r="G43" s="22"/>
      <c r="H43" s="114" t="s">
        <v>114</v>
      </c>
      <c r="I43" s="91"/>
      <c r="J43" s="91"/>
      <c r="K43" s="103"/>
      <c r="L43" s="22"/>
      <c r="M43" s="22"/>
      <c r="N43" s="64">
        <f t="shared" si="1"/>
        <v>0</v>
      </c>
      <c r="O43" s="89"/>
      <c r="P43" s="89"/>
      <c r="Q43" s="65">
        <f t="shared" si="0"/>
        <v>0</v>
      </c>
      <c r="R43" s="91"/>
      <c r="S43" s="22"/>
      <c r="T43" s="341"/>
      <c r="U43" s="62"/>
    </row>
    <row r="44" spans="1:22" s="195" customFormat="1" ht="15.75" customHeight="1">
      <c r="A44" s="231"/>
      <c r="B44" s="232"/>
      <c r="C44" s="233"/>
      <c r="D44" s="234"/>
      <c r="E44" s="235"/>
      <c r="F44" s="236"/>
      <c r="G44" s="235"/>
      <c r="H44" s="187" t="s">
        <v>102</v>
      </c>
      <c r="I44" s="235"/>
      <c r="J44" s="237"/>
      <c r="K44" s="237"/>
      <c r="L44" s="238"/>
      <c r="M44" s="239"/>
      <c r="N44" s="64">
        <f t="shared" si="1"/>
        <v>0</v>
      </c>
      <c r="O44" s="240"/>
      <c r="P44" s="240"/>
      <c r="Q44" s="65">
        <f aca="true" t="shared" si="2" ref="Q44:Q75">N44*K44*J44</f>
        <v>0</v>
      </c>
      <c r="R44" s="237"/>
      <c r="S44" s="235"/>
      <c r="T44" s="235"/>
      <c r="U44" s="194" t="s">
        <v>207</v>
      </c>
      <c r="V44" s="195">
        <v>1</v>
      </c>
    </row>
    <row r="45" spans="1:22" s="195" customFormat="1" ht="14.25">
      <c r="A45" s="181" t="s">
        <v>241</v>
      </c>
      <c r="B45" s="208" t="s">
        <v>180</v>
      </c>
      <c r="C45" s="209"/>
      <c r="D45" s="210"/>
      <c r="E45" s="211">
        <v>2008</v>
      </c>
      <c r="F45" s="212">
        <v>44.9</v>
      </c>
      <c r="G45" s="213" t="s">
        <v>23</v>
      </c>
      <c r="H45" s="192" t="s">
        <v>171</v>
      </c>
      <c r="I45" s="192">
        <v>12</v>
      </c>
      <c r="J45" s="217">
        <v>0.75</v>
      </c>
      <c r="K45" s="188">
        <v>1.45</v>
      </c>
      <c r="L45" s="189">
        <v>35</v>
      </c>
      <c r="M45" s="189">
        <v>70</v>
      </c>
      <c r="N45" s="64">
        <f aca="true" t="shared" si="3" ref="N45:N76">SUM(L45,0.5*M45)</f>
        <v>70</v>
      </c>
      <c r="O45" s="189">
        <v>5</v>
      </c>
      <c r="P45" s="189">
        <v>2</v>
      </c>
      <c r="Q45" s="65">
        <f t="shared" si="2"/>
        <v>76.125</v>
      </c>
      <c r="R45" s="191">
        <v>1</v>
      </c>
      <c r="S45" s="189"/>
      <c r="T45" s="215" t="s">
        <v>172</v>
      </c>
      <c r="U45" s="194"/>
      <c r="V45" s="195">
        <v>2</v>
      </c>
    </row>
    <row r="46" spans="1:22" s="195" customFormat="1" ht="15" customHeight="1">
      <c r="A46" s="181" t="s">
        <v>231</v>
      </c>
      <c r="B46" s="216" t="s">
        <v>145</v>
      </c>
      <c r="C46" s="197"/>
      <c r="D46" s="198"/>
      <c r="E46" s="211">
        <v>2007</v>
      </c>
      <c r="F46" s="212">
        <v>41.6</v>
      </c>
      <c r="G46" s="201" t="s">
        <v>129</v>
      </c>
      <c r="H46" s="192" t="s">
        <v>130</v>
      </c>
      <c r="I46" s="189">
        <v>12</v>
      </c>
      <c r="J46" s="217">
        <v>0.75</v>
      </c>
      <c r="K46" s="188">
        <v>1.45</v>
      </c>
      <c r="L46" s="189">
        <v>108</v>
      </c>
      <c r="M46" s="189">
        <v>126</v>
      </c>
      <c r="N46" s="64">
        <f t="shared" si="3"/>
        <v>171</v>
      </c>
      <c r="O46" s="190">
        <v>5</v>
      </c>
      <c r="P46" s="190">
        <v>3</v>
      </c>
      <c r="Q46" s="65">
        <f t="shared" si="2"/>
        <v>185.96249999999998</v>
      </c>
      <c r="R46" s="191">
        <v>10</v>
      </c>
      <c r="S46" s="218"/>
      <c r="T46" s="219" t="s">
        <v>131</v>
      </c>
      <c r="V46" s="195">
        <v>3</v>
      </c>
    </row>
    <row r="47" spans="1:22" s="195" customFormat="1" ht="14.25">
      <c r="A47" s="299" t="s">
        <v>35</v>
      </c>
      <c r="B47" s="196" t="s">
        <v>66</v>
      </c>
      <c r="C47" s="197"/>
      <c r="D47" s="198"/>
      <c r="E47" s="199">
        <v>2007</v>
      </c>
      <c r="F47" s="199">
        <v>46.4</v>
      </c>
      <c r="G47" s="201" t="s">
        <v>23</v>
      </c>
      <c r="H47" s="241" t="s">
        <v>63</v>
      </c>
      <c r="I47" s="199">
        <v>12</v>
      </c>
      <c r="J47" s="229">
        <v>0.75</v>
      </c>
      <c r="K47" s="188">
        <v>1.45</v>
      </c>
      <c r="L47" s="189">
        <v>116</v>
      </c>
      <c r="M47" s="189">
        <v>184</v>
      </c>
      <c r="N47" s="64">
        <f t="shared" si="3"/>
        <v>208</v>
      </c>
      <c r="O47" s="189">
        <v>5</v>
      </c>
      <c r="P47" s="189">
        <v>4</v>
      </c>
      <c r="Q47" s="65">
        <f t="shared" si="2"/>
        <v>226.2</v>
      </c>
      <c r="R47" s="191">
        <v>15</v>
      </c>
      <c r="S47" s="192"/>
      <c r="T47" s="203" t="s">
        <v>64</v>
      </c>
      <c r="U47" s="194"/>
      <c r="V47" s="195">
        <v>4</v>
      </c>
    </row>
    <row r="48" spans="1:22" s="195" customFormat="1" ht="14.25">
      <c r="A48" s="181" t="s">
        <v>236</v>
      </c>
      <c r="B48" s="216" t="s">
        <v>156</v>
      </c>
      <c r="C48" s="209"/>
      <c r="D48" s="210"/>
      <c r="E48" s="211">
        <v>2008</v>
      </c>
      <c r="F48" s="212">
        <v>38.6</v>
      </c>
      <c r="G48" s="201" t="s">
        <v>23</v>
      </c>
      <c r="H48" s="192" t="s">
        <v>26</v>
      </c>
      <c r="I48" s="192">
        <v>12</v>
      </c>
      <c r="J48" s="229">
        <v>0.75</v>
      </c>
      <c r="K48" s="188">
        <v>1.45</v>
      </c>
      <c r="L48" s="189">
        <v>30</v>
      </c>
      <c r="M48" s="189">
        <v>151</v>
      </c>
      <c r="N48" s="64">
        <f t="shared" si="3"/>
        <v>105.5</v>
      </c>
      <c r="O48" s="189">
        <v>5</v>
      </c>
      <c r="P48" s="189">
        <v>5</v>
      </c>
      <c r="Q48" s="65">
        <f t="shared" si="2"/>
        <v>114.73124999999999</v>
      </c>
      <c r="R48" s="191">
        <v>6</v>
      </c>
      <c r="S48" s="192"/>
      <c r="T48" s="203" t="s">
        <v>27</v>
      </c>
      <c r="U48" s="194"/>
      <c r="V48" s="195">
        <v>5</v>
      </c>
    </row>
    <row r="49" spans="1:22" s="195" customFormat="1" ht="16.5" customHeight="1">
      <c r="A49" s="181"/>
      <c r="B49" s="182"/>
      <c r="C49" s="183"/>
      <c r="D49" s="184"/>
      <c r="E49" s="185"/>
      <c r="F49" s="186"/>
      <c r="G49" s="185"/>
      <c r="H49" s="187" t="s">
        <v>101</v>
      </c>
      <c r="I49" s="185"/>
      <c r="J49" s="185"/>
      <c r="K49" s="188"/>
      <c r="L49" s="189"/>
      <c r="M49" s="189"/>
      <c r="N49" s="64">
        <f t="shared" si="3"/>
        <v>0</v>
      </c>
      <c r="O49" s="190"/>
      <c r="P49" s="190"/>
      <c r="Q49" s="65">
        <f t="shared" si="2"/>
        <v>0</v>
      </c>
      <c r="R49" s="191"/>
      <c r="S49" s="192"/>
      <c r="T49" s="193"/>
      <c r="U49" s="194"/>
      <c r="V49" s="195">
        <v>6</v>
      </c>
    </row>
    <row r="50" spans="1:22" s="195" customFormat="1" ht="15" customHeight="1">
      <c r="A50" s="299" t="s">
        <v>34</v>
      </c>
      <c r="B50" s="242" t="s">
        <v>69</v>
      </c>
      <c r="C50" s="197"/>
      <c r="D50" s="198"/>
      <c r="E50" s="211">
        <v>2007</v>
      </c>
      <c r="F50" s="212">
        <v>50.5</v>
      </c>
      <c r="G50" s="201" t="s">
        <v>23</v>
      </c>
      <c r="H50" s="228" t="s">
        <v>67</v>
      </c>
      <c r="I50" s="228">
        <v>16</v>
      </c>
      <c r="J50" s="243">
        <v>1.5</v>
      </c>
      <c r="K50" s="188">
        <v>1.35</v>
      </c>
      <c r="L50" s="189">
        <v>60</v>
      </c>
      <c r="M50" s="189">
        <v>110</v>
      </c>
      <c r="N50" s="64">
        <f t="shared" si="3"/>
        <v>115</v>
      </c>
      <c r="O50" s="189">
        <v>6</v>
      </c>
      <c r="P50" s="189">
        <v>1</v>
      </c>
      <c r="Q50" s="65">
        <f t="shared" si="2"/>
        <v>232.875</v>
      </c>
      <c r="R50" s="191">
        <v>16</v>
      </c>
      <c r="S50" s="192"/>
      <c r="T50" s="203" t="s">
        <v>77</v>
      </c>
      <c r="U50" s="194"/>
      <c r="V50" s="195">
        <v>7</v>
      </c>
    </row>
    <row r="51" spans="1:22" s="195" customFormat="1" ht="14.25">
      <c r="A51" s="181" t="s">
        <v>244</v>
      </c>
      <c r="B51" s="208" t="s">
        <v>173</v>
      </c>
      <c r="C51" s="209"/>
      <c r="D51" s="210"/>
      <c r="E51" s="211">
        <v>2008</v>
      </c>
      <c r="F51" s="212">
        <v>48.6</v>
      </c>
      <c r="G51" s="213" t="s">
        <v>23</v>
      </c>
      <c r="H51" s="192" t="s">
        <v>171</v>
      </c>
      <c r="I51" s="192">
        <v>14</v>
      </c>
      <c r="J51" s="214">
        <v>1</v>
      </c>
      <c r="K51" s="188">
        <v>1.35</v>
      </c>
      <c r="L51" s="189">
        <v>19</v>
      </c>
      <c r="M51" s="189">
        <v>55</v>
      </c>
      <c r="N51" s="64">
        <f t="shared" si="3"/>
        <v>46.5</v>
      </c>
      <c r="O51" s="189">
        <v>5</v>
      </c>
      <c r="P51" s="189">
        <v>6</v>
      </c>
      <c r="Q51" s="65">
        <f t="shared" si="2"/>
        <v>62.775000000000006</v>
      </c>
      <c r="R51" s="243">
        <v>0.7</v>
      </c>
      <c r="S51" s="189"/>
      <c r="T51" s="215" t="s">
        <v>172</v>
      </c>
      <c r="U51" s="194"/>
      <c r="V51" s="195">
        <v>8</v>
      </c>
    </row>
    <row r="52" spans="1:22" s="195" customFormat="1" ht="14.25">
      <c r="A52" s="181" t="s">
        <v>239</v>
      </c>
      <c r="B52" s="208" t="s">
        <v>175</v>
      </c>
      <c r="C52" s="209"/>
      <c r="D52" s="210"/>
      <c r="E52" s="211">
        <v>2007</v>
      </c>
      <c r="F52" s="212">
        <v>51.5</v>
      </c>
      <c r="G52" s="213" t="s">
        <v>23</v>
      </c>
      <c r="H52" s="192" t="s">
        <v>171</v>
      </c>
      <c r="I52" s="192">
        <v>12</v>
      </c>
      <c r="J52" s="229">
        <v>0.75</v>
      </c>
      <c r="K52" s="188">
        <v>1.35</v>
      </c>
      <c r="L52" s="189">
        <v>22</v>
      </c>
      <c r="M52" s="189">
        <v>153</v>
      </c>
      <c r="N52" s="64">
        <f t="shared" si="3"/>
        <v>98.5</v>
      </c>
      <c r="O52" s="189">
        <v>6</v>
      </c>
      <c r="P52" s="189">
        <v>2</v>
      </c>
      <c r="Q52" s="65">
        <f t="shared" si="2"/>
        <v>99.73125000000002</v>
      </c>
      <c r="R52" s="191">
        <v>3</v>
      </c>
      <c r="S52" s="189"/>
      <c r="T52" s="215" t="s">
        <v>172</v>
      </c>
      <c r="U52" s="194"/>
      <c r="V52" s="195">
        <v>9</v>
      </c>
    </row>
    <row r="53" spans="1:22" s="195" customFormat="1" ht="15">
      <c r="A53" s="299"/>
      <c r="B53" s="204"/>
      <c r="C53" s="205"/>
      <c r="D53" s="206"/>
      <c r="E53" s="191"/>
      <c r="F53" s="188"/>
      <c r="G53" s="201"/>
      <c r="H53" s="187" t="s">
        <v>28</v>
      </c>
      <c r="I53" s="191"/>
      <c r="J53" s="191"/>
      <c r="K53" s="207"/>
      <c r="L53" s="189"/>
      <c r="M53" s="189"/>
      <c r="N53" s="64">
        <f t="shared" si="3"/>
        <v>0</v>
      </c>
      <c r="O53" s="190"/>
      <c r="P53" s="190"/>
      <c r="Q53" s="65">
        <f t="shared" si="2"/>
        <v>0</v>
      </c>
      <c r="R53" s="191"/>
      <c r="S53" s="189"/>
      <c r="T53" s="203"/>
      <c r="U53" s="194"/>
      <c r="V53" s="195">
        <v>10</v>
      </c>
    </row>
    <row r="54" spans="1:22" s="195" customFormat="1" ht="14.25">
      <c r="A54" s="181" t="s">
        <v>238</v>
      </c>
      <c r="B54" s="216" t="s">
        <v>159</v>
      </c>
      <c r="C54" s="209"/>
      <c r="D54" s="210"/>
      <c r="E54" s="211">
        <v>2008</v>
      </c>
      <c r="F54" s="212">
        <v>57</v>
      </c>
      <c r="G54" s="201" t="s">
        <v>23</v>
      </c>
      <c r="H54" s="192" t="s">
        <v>26</v>
      </c>
      <c r="I54" s="192">
        <v>12</v>
      </c>
      <c r="J54" s="229">
        <v>0.75</v>
      </c>
      <c r="K54" s="188">
        <v>1.25</v>
      </c>
      <c r="L54" s="189">
        <v>70</v>
      </c>
      <c r="M54" s="189">
        <v>85</v>
      </c>
      <c r="N54" s="64">
        <f t="shared" si="3"/>
        <v>112.5</v>
      </c>
      <c r="O54" s="189">
        <v>6</v>
      </c>
      <c r="P54" s="189">
        <v>3</v>
      </c>
      <c r="Q54" s="65">
        <f t="shared" si="2"/>
        <v>105.46875</v>
      </c>
      <c r="R54" s="191">
        <v>4</v>
      </c>
      <c r="S54" s="192"/>
      <c r="T54" s="203" t="s">
        <v>27</v>
      </c>
      <c r="U54" s="194"/>
      <c r="V54" s="195">
        <v>11</v>
      </c>
    </row>
    <row r="55" spans="1:22" s="195" customFormat="1" ht="14.25">
      <c r="A55" s="181" t="s">
        <v>237</v>
      </c>
      <c r="B55" s="242" t="s">
        <v>204</v>
      </c>
      <c r="C55" s="197"/>
      <c r="D55" s="198"/>
      <c r="E55" s="211">
        <v>2008</v>
      </c>
      <c r="F55" s="212">
        <v>56</v>
      </c>
      <c r="G55" s="201" t="s">
        <v>23</v>
      </c>
      <c r="H55" s="228" t="s">
        <v>67</v>
      </c>
      <c r="I55" s="192">
        <v>12</v>
      </c>
      <c r="J55" s="229">
        <v>0.75</v>
      </c>
      <c r="K55" s="188">
        <v>1.25</v>
      </c>
      <c r="L55" s="189">
        <v>65</v>
      </c>
      <c r="M55" s="189">
        <v>110</v>
      </c>
      <c r="N55" s="64">
        <f t="shared" si="3"/>
        <v>120</v>
      </c>
      <c r="O55" s="189">
        <v>6</v>
      </c>
      <c r="P55" s="189">
        <v>4</v>
      </c>
      <c r="Q55" s="65">
        <f t="shared" si="2"/>
        <v>112.5</v>
      </c>
      <c r="R55" s="191">
        <v>5</v>
      </c>
      <c r="S55" s="192"/>
      <c r="T55" s="203" t="s">
        <v>77</v>
      </c>
      <c r="U55" s="194"/>
      <c r="V55" s="195">
        <v>12</v>
      </c>
    </row>
    <row r="56" spans="1:22" s="195" customFormat="1" ht="15" customHeight="1">
      <c r="A56" s="299" t="s">
        <v>235</v>
      </c>
      <c r="B56" s="242" t="s">
        <v>203</v>
      </c>
      <c r="C56" s="197"/>
      <c r="D56" s="198"/>
      <c r="E56" s="211">
        <v>2008</v>
      </c>
      <c r="F56" s="212">
        <v>57.3</v>
      </c>
      <c r="G56" s="201" t="s">
        <v>23</v>
      </c>
      <c r="H56" s="228" t="s">
        <v>67</v>
      </c>
      <c r="I56" s="192">
        <v>12</v>
      </c>
      <c r="J56" s="229">
        <v>0.75</v>
      </c>
      <c r="K56" s="188">
        <v>1.25</v>
      </c>
      <c r="L56" s="189">
        <v>60</v>
      </c>
      <c r="M56" s="189">
        <v>147</v>
      </c>
      <c r="N56" s="64">
        <f t="shared" si="3"/>
        <v>133.5</v>
      </c>
      <c r="O56" s="189">
        <v>6</v>
      </c>
      <c r="P56" s="189">
        <v>5</v>
      </c>
      <c r="Q56" s="65">
        <f t="shared" si="2"/>
        <v>125.15625</v>
      </c>
      <c r="R56" s="191">
        <v>7</v>
      </c>
      <c r="S56" s="192"/>
      <c r="T56" s="203" t="s">
        <v>77</v>
      </c>
      <c r="U56" s="194"/>
      <c r="V56" s="195">
        <v>13</v>
      </c>
    </row>
    <row r="57" spans="1:22" s="195" customFormat="1" ht="15">
      <c r="A57" s="181" t="s">
        <v>229</v>
      </c>
      <c r="B57" s="342" t="s">
        <v>146</v>
      </c>
      <c r="C57" s="209"/>
      <c r="D57" s="210"/>
      <c r="E57" s="211">
        <v>2008</v>
      </c>
      <c r="F57" s="212">
        <v>54.8</v>
      </c>
      <c r="G57" s="201" t="s">
        <v>23</v>
      </c>
      <c r="H57" s="192" t="s">
        <v>147</v>
      </c>
      <c r="I57" s="192">
        <v>16</v>
      </c>
      <c r="J57" s="243">
        <v>1.5</v>
      </c>
      <c r="K57" s="188">
        <v>1.25</v>
      </c>
      <c r="L57" s="189">
        <v>64</v>
      </c>
      <c r="M57" s="189">
        <v>85</v>
      </c>
      <c r="N57" s="64">
        <f t="shared" si="3"/>
        <v>106.5</v>
      </c>
      <c r="O57" s="190">
        <v>6</v>
      </c>
      <c r="P57" s="190">
        <v>6</v>
      </c>
      <c r="Q57" s="65">
        <f t="shared" si="2"/>
        <v>199.6875</v>
      </c>
      <c r="R57" s="191">
        <v>12</v>
      </c>
      <c r="S57" s="192"/>
      <c r="T57" s="342" t="s">
        <v>148</v>
      </c>
      <c r="U57" s="194"/>
      <c r="V57" s="195">
        <v>14</v>
      </c>
    </row>
    <row r="58" spans="1:22" s="195" customFormat="1" ht="15">
      <c r="A58" s="181"/>
      <c r="B58" s="204"/>
      <c r="C58" s="205"/>
      <c r="D58" s="206"/>
      <c r="E58" s="191"/>
      <c r="F58" s="188"/>
      <c r="G58" s="201"/>
      <c r="H58" s="187" t="s">
        <v>29</v>
      </c>
      <c r="I58" s="191"/>
      <c r="J58" s="191"/>
      <c r="K58" s="207"/>
      <c r="L58" s="189"/>
      <c r="M58" s="189"/>
      <c r="N58" s="64">
        <f t="shared" si="3"/>
        <v>0</v>
      </c>
      <c r="O58" s="190"/>
      <c r="P58" s="190"/>
      <c r="Q58" s="65">
        <f t="shared" si="2"/>
        <v>0</v>
      </c>
      <c r="R58" s="191"/>
      <c r="S58" s="189"/>
      <c r="T58" s="203"/>
      <c r="U58" s="194"/>
      <c r="V58" s="195">
        <v>15</v>
      </c>
    </row>
    <row r="59" spans="1:22" s="195" customFormat="1" ht="14.25">
      <c r="A59" s="299" t="s">
        <v>243</v>
      </c>
      <c r="B59" s="216" t="s">
        <v>157</v>
      </c>
      <c r="C59" s="209"/>
      <c r="D59" s="210"/>
      <c r="E59" s="211">
        <v>2008</v>
      </c>
      <c r="F59" s="212">
        <v>60</v>
      </c>
      <c r="G59" s="201" t="s">
        <v>23</v>
      </c>
      <c r="H59" s="192" t="s">
        <v>26</v>
      </c>
      <c r="I59" s="192">
        <v>12</v>
      </c>
      <c r="J59" s="229">
        <v>0.75</v>
      </c>
      <c r="K59" s="188">
        <v>1.15</v>
      </c>
      <c r="L59" s="189">
        <v>30</v>
      </c>
      <c r="M59" s="189">
        <v>101</v>
      </c>
      <c r="N59" s="64">
        <f t="shared" si="3"/>
        <v>80.5</v>
      </c>
      <c r="O59" s="189">
        <v>7</v>
      </c>
      <c r="P59" s="189">
        <v>1</v>
      </c>
      <c r="Q59" s="65">
        <f t="shared" si="2"/>
        <v>69.43124999999999</v>
      </c>
      <c r="R59" s="243">
        <v>0.8</v>
      </c>
      <c r="S59" s="192"/>
      <c r="T59" s="203" t="s">
        <v>27</v>
      </c>
      <c r="U59" s="194"/>
      <c r="V59" s="195">
        <v>16</v>
      </c>
    </row>
    <row r="60" spans="1:22" s="195" customFormat="1" ht="14.25">
      <c r="A60" s="181" t="s">
        <v>230</v>
      </c>
      <c r="B60" s="208" t="s">
        <v>59</v>
      </c>
      <c r="C60" s="209"/>
      <c r="D60" s="210"/>
      <c r="E60" s="211">
        <v>2008</v>
      </c>
      <c r="F60" s="212">
        <v>62.4</v>
      </c>
      <c r="G60" s="201" t="s">
        <v>23</v>
      </c>
      <c r="H60" s="192" t="s">
        <v>26</v>
      </c>
      <c r="I60" s="189">
        <v>14</v>
      </c>
      <c r="J60" s="191">
        <v>1</v>
      </c>
      <c r="K60" s="188">
        <v>1.15</v>
      </c>
      <c r="L60" s="189">
        <v>84</v>
      </c>
      <c r="M60" s="189">
        <v>164</v>
      </c>
      <c r="N60" s="64">
        <f t="shared" si="3"/>
        <v>166</v>
      </c>
      <c r="O60" s="190">
        <v>7</v>
      </c>
      <c r="P60" s="190">
        <v>2</v>
      </c>
      <c r="Q60" s="65">
        <f t="shared" si="2"/>
        <v>190.89999999999998</v>
      </c>
      <c r="R60" s="191">
        <v>11</v>
      </c>
      <c r="S60" s="192"/>
      <c r="T60" s="203" t="s">
        <v>27</v>
      </c>
      <c r="U60" s="194"/>
      <c r="V60" s="195">
        <v>17</v>
      </c>
    </row>
    <row r="61" spans="1:22" s="195" customFormat="1" ht="14.25">
      <c r="A61" s="181" t="s">
        <v>245</v>
      </c>
      <c r="B61" s="208" t="s">
        <v>181</v>
      </c>
      <c r="C61" s="209"/>
      <c r="D61" s="210"/>
      <c r="E61" s="211">
        <v>2008</v>
      </c>
      <c r="F61" s="212">
        <v>59.9</v>
      </c>
      <c r="G61" s="213" t="s">
        <v>23</v>
      </c>
      <c r="H61" s="192" t="s">
        <v>171</v>
      </c>
      <c r="I61" s="192">
        <v>14</v>
      </c>
      <c r="J61" s="214">
        <v>1</v>
      </c>
      <c r="K61" s="188">
        <v>1.15</v>
      </c>
      <c r="L61" s="189">
        <v>14</v>
      </c>
      <c r="M61" s="189">
        <v>71</v>
      </c>
      <c r="N61" s="64">
        <f t="shared" si="3"/>
        <v>49.5</v>
      </c>
      <c r="O61" s="189">
        <v>7</v>
      </c>
      <c r="P61" s="189">
        <v>3</v>
      </c>
      <c r="Q61" s="65">
        <f t="shared" si="2"/>
        <v>56.925</v>
      </c>
      <c r="R61" s="243">
        <v>0.6</v>
      </c>
      <c r="S61" s="189"/>
      <c r="T61" s="215" t="s">
        <v>172</v>
      </c>
      <c r="U61" s="194"/>
      <c r="V61" s="195">
        <v>18</v>
      </c>
    </row>
    <row r="62" spans="1:22" s="195" customFormat="1" ht="15">
      <c r="A62" s="299"/>
      <c r="B62" s="204"/>
      <c r="C62" s="197"/>
      <c r="D62" s="198"/>
      <c r="E62" s="211"/>
      <c r="F62" s="212"/>
      <c r="G62" s="189"/>
      <c r="H62" s="226" t="s">
        <v>30</v>
      </c>
      <c r="I62" s="191"/>
      <c r="J62" s="191"/>
      <c r="K62" s="207"/>
      <c r="L62" s="189"/>
      <c r="M62" s="189"/>
      <c r="N62" s="64">
        <f t="shared" si="3"/>
        <v>0</v>
      </c>
      <c r="O62" s="189"/>
      <c r="P62" s="189"/>
      <c r="Q62" s="65">
        <f t="shared" si="2"/>
        <v>0</v>
      </c>
      <c r="R62" s="191"/>
      <c r="S62" s="189"/>
      <c r="T62" s="215"/>
      <c r="U62" s="194"/>
      <c r="V62" s="195">
        <v>19</v>
      </c>
    </row>
    <row r="63" spans="1:22" s="195" customFormat="1" ht="14.25">
      <c r="A63" s="181" t="s">
        <v>233</v>
      </c>
      <c r="B63" s="216" t="s">
        <v>74</v>
      </c>
      <c r="C63" s="197"/>
      <c r="D63" s="198"/>
      <c r="E63" s="211">
        <v>2007</v>
      </c>
      <c r="F63" s="212">
        <v>66.8</v>
      </c>
      <c r="G63" s="201" t="s">
        <v>23</v>
      </c>
      <c r="H63" s="192" t="s">
        <v>36</v>
      </c>
      <c r="I63" s="189">
        <v>16</v>
      </c>
      <c r="J63" s="243">
        <v>1.5</v>
      </c>
      <c r="K63" s="188">
        <v>1.1</v>
      </c>
      <c r="L63" s="189">
        <v>41</v>
      </c>
      <c r="M63" s="189">
        <v>119</v>
      </c>
      <c r="N63" s="64">
        <f t="shared" si="3"/>
        <v>100.5</v>
      </c>
      <c r="O63" s="190">
        <v>7</v>
      </c>
      <c r="P63" s="190">
        <v>4</v>
      </c>
      <c r="Q63" s="65">
        <f t="shared" si="2"/>
        <v>165.82500000000002</v>
      </c>
      <c r="R63" s="191">
        <v>8</v>
      </c>
      <c r="S63" s="192"/>
      <c r="T63" s="203" t="s">
        <v>73</v>
      </c>
      <c r="U63" s="194"/>
      <c r="V63" s="195">
        <v>20</v>
      </c>
    </row>
    <row r="64" spans="1:22" s="195" customFormat="1" ht="15">
      <c r="A64" s="181"/>
      <c r="B64" s="204"/>
      <c r="C64" s="197"/>
      <c r="D64" s="198"/>
      <c r="E64" s="211"/>
      <c r="F64" s="212"/>
      <c r="G64" s="201"/>
      <c r="H64" s="226" t="s">
        <v>31</v>
      </c>
      <c r="I64" s="191"/>
      <c r="J64" s="191"/>
      <c r="K64" s="207"/>
      <c r="L64" s="189"/>
      <c r="M64" s="189"/>
      <c r="N64" s="64">
        <f t="shared" si="3"/>
        <v>0</v>
      </c>
      <c r="O64" s="189"/>
      <c r="P64" s="189"/>
      <c r="Q64" s="65">
        <f t="shared" si="2"/>
        <v>0</v>
      </c>
      <c r="R64" s="191"/>
      <c r="S64" s="189"/>
      <c r="T64" s="215"/>
      <c r="U64" s="194"/>
      <c r="V64" s="195">
        <v>21</v>
      </c>
    </row>
    <row r="65" spans="1:22" s="195" customFormat="1" ht="14.25">
      <c r="A65" s="299" t="s">
        <v>33</v>
      </c>
      <c r="B65" s="242" t="s">
        <v>75</v>
      </c>
      <c r="C65" s="197"/>
      <c r="D65" s="198"/>
      <c r="E65" s="211">
        <v>2007</v>
      </c>
      <c r="F65" s="212">
        <v>68.3</v>
      </c>
      <c r="G65" s="201" t="s">
        <v>58</v>
      </c>
      <c r="H65" s="192" t="s">
        <v>36</v>
      </c>
      <c r="I65" s="191">
        <v>20</v>
      </c>
      <c r="J65" s="191">
        <v>2</v>
      </c>
      <c r="K65" s="188">
        <v>1.05</v>
      </c>
      <c r="L65" s="189">
        <v>96</v>
      </c>
      <c r="M65" s="189">
        <v>135</v>
      </c>
      <c r="N65" s="64">
        <f t="shared" si="3"/>
        <v>163.5</v>
      </c>
      <c r="O65" s="190">
        <v>7</v>
      </c>
      <c r="P65" s="190">
        <v>5</v>
      </c>
      <c r="Q65" s="65">
        <f t="shared" si="2"/>
        <v>343.35</v>
      </c>
      <c r="R65" s="191">
        <v>18</v>
      </c>
      <c r="S65" s="192"/>
      <c r="T65" s="203" t="s">
        <v>73</v>
      </c>
      <c r="U65" s="194"/>
      <c r="V65" s="195">
        <v>22</v>
      </c>
    </row>
    <row r="66" spans="1:22" s="195" customFormat="1" ht="15" customHeight="1">
      <c r="A66" s="181" t="s">
        <v>215</v>
      </c>
      <c r="B66" s="216" t="s">
        <v>136</v>
      </c>
      <c r="C66" s="197"/>
      <c r="D66" s="198"/>
      <c r="E66" s="211">
        <v>2008</v>
      </c>
      <c r="F66" s="212">
        <v>69.9</v>
      </c>
      <c r="G66" s="201" t="s">
        <v>132</v>
      </c>
      <c r="H66" s="192" t="s">
        <v>130</v>
      </c>
      <c r="I66" s="189">
        <v>16</v>
      </c>
      <c r="J66" s="207">
        <v>1.5</v>
      </c>
      <c r="K66" s="188">
        <v>1.05</v>
      </c>
      <c r="L66" s="189">
        <v>89</v>
      </c>
      <c r="M66" s="189">
        <v>87</v>
      </c>
      <c r="N66" s="64">
        <f t="shared" si="3"/>
        <v>132.5</v>
      </c>
      <c r="O66" s="189">
        <v>7</v>
      </c>
      <c r="P66" s="189">
        <v>6</v>
      </c>
      <c r="Q66" s="65">
        <f t="shared" si="2"/>
        <v>208.6875</v>
      </c>
      <c r="R66" s="191">
        <v>13</v>
      </c>
      <c r="S66" s="343"/>
      <c r="T66" s="219" t="s">
        <v>131</v>
      </c>
      <c r="V66" s="195">
        <v>23</v>
      </c>
    </row>
    <row r="67" spans="1:22" s="195" customFormat="1" ht="14.25">
      <c r="A67" s="181"/>
      <c r="B67" s="204"/>
      <c r="C67" s="197"/>
      <c r="D67" s="198"/>
      <c r="E67" s="191"/>
      <c r="F67" s="188"/>
      <c r="G67" s="201"/>
      <c r="H67" s="244" t="s">
        <v>123</v>
      </c>
      <c r="I67" s="191"/>
      <c r="J67" s="191"/>
      <c r="K67" s="188"/>
      <c r="L67" s="189"/>
      <c r="M67" s="189"/>
      <c r="N67" s="64">
        <f t="shared" si="3"/>
        <v>0</v>
      </c>
      <c r="O67" s="189"/>
      <c r="P67" s="189"/>
      <c r="Q67" s="65">
        <f t="shared" si="2"/>
        <v>0</v>
      </c>
      <c r="R67" s="191"/>
      <c r="S67" s="189"/>
      <c r="T67" s="203"/>
      <c r="U67" s="194"/>
      <c r="V67" s="195">
        <v>24</v>
      </c>
    </row>
    <row r="68" spans="1:22" s="195" customFormat="1" ht="14.25">
      <c r="A68" s="181" t="s">
        <v>242</v>
      </c>
      <c r="B68" s="208" t="s">
        <v>170</v>
      </c>
      <c r="C68" s="209"/>
      <c r="D68" s="210"/>
      <c r="E68" s="211">
        <v>2008</v>
      </c>
      <c r="F68" s="212">
        <v>89</v>
      </c>
      <c r="G68" s="213" t="s">
        <v>23</v>
      </c>
      <c r="H68" s="192" t="s">
        <v>171</v>
      </c>
      <c r="I68" s="192">
        <v>14</v>
      </c>
      <c r="J68" s="214">
        <v>1</v>
      </c>
      <c r="K68" s="188">
        <v>1</v>
      </c>
      <c r="L68" s="189">
        <v>44</v>
      </c>
      <c r="M68" s="189">
        <v>63</v>
      </c>
      <c r="N68" s="64">
        <f t="shared" si="3"/>
        <v>75.5</v>
      </c>
      <c r="O68" s="189">
        <v>8</v>
      </c>
      <c r="P68" s="189">
        <v>1</v>
      </c>
      <c r="Q68" s="65">
        <f t="shared" si="2"/>
        <v>75.5</v>
      </c>
      <c r="R68" s="243">
        <v>0.9</v>
      </c>
      <c r="S68" s="189"/>
      <c r="T68" s="215" t="s">
        <v>172</v>
      </c>
      <c r="U68" s="194"/>
      <c r="V68" s="195">
        <v>25</v>
      </c>
    </row>
    <row r="69" spans="1:22" s="195" customFormat="1" ht="14.25">
      <c r="A69" s="181" t="s">
        <v>232</v>
      </c>
      <c r="B69" s="216" t="s">
        <v>158</v>
      </c>
      <c r="C69" s="209"/>
      <c r="D69" s="210"/>
      <c r="E69" s="211">
        <v>2007</v>
      </c>
      <c r="F69" s="212">
        <v>79.9</v>
      </c>
      <c r="G69" s="201" t="s">
        <v>23</v>
      </c>
      <c r="H69" s="192" t="s">
        <v>26</v>
      </c>
      <c r="I69" s="192">
        <v>16</v>
      </c>
      <c r="J69" s="229">
        <v>1.5</v>
      </c>
      <c r="K69" s="188">
        <v>1</v>
      </c>
      <c r="L69" s="189">
        <v>40</v>
      </c>
      <c r="M69" s="189">
        <v>142</v>
      </c>
      <c r="N69" s="64">
        <f t="shared" si="3"/>
        <v>111</v>
      </c>
      <c r="O69" s="189">
        <v>8</v>
      </c>
      <c r="P69" s="189">
        <v>2</v>
      </c>
      <c r="Q69" s="65">
        <f t="shared" si="2"/>
        <v>166.5</v>
      </c>
      <c r="R69" s="191">
        <v>9</v>
      </c>
      <c r="S69" s="192"/>
      <c r="T69" s="203" t="s">
        <v>27</v>
      </c>
      <c r="U69" s="194"/>
      <c r="V69" s="195">
        <v>26</v>
      </c>
    </row>
    <row r="70" spans="1:22" s="195" customFormat="1" ht="15" customHeight="1">
      <c r="A70" s="181" t="s">
        <v>32</v>
      </c>
      <c r="B70" s="204" t="s">
        <v>76</v>
      </c>
      <c r="C70" s="197"/>
      <c r="D70" s="198"/>
      <c r="E70" s="211">
        <v>2008</v>
      </c>
      <c r="F70" s="212">
        <v>85</v>
      </c>
      <c r="G70" s="201" t="s">
        <v>58</v>
      </c>
      <c r="H70" s="192" t="s">
        <v>36</v>
      </c>
      <c r="I70" s="214">
        <v>24</v>
      </c>
      <c r="J70" s="214">
        <v>4</v>
      </c>
      <c r="K70" s="188">
        <v>1</v>
      </c>
      <c r="L70" s="189">
        <v>78</v>
      </c>
      <c r="M70" s="189">
        <v>85</v>
      </c>
      <c r="N70" s="64">
        <f t="shared" si="3"/>
        <v>120.5</v>
      </c>
      <c r="O70" s="189">
        <v>8</v>
      </c>
      <c r="P70" s="189">
        <v>3</v>
      </c>
      <c r="Q70" s="65">
        <f t="shared" si="2"/>
        <v>482</v>
      </c>
      <c r="R70" s="191">
        <v>20</v>
      </c>
      <c r="S70" s="189"/>
      <c r="T70" s="193" t="s">
        <v>73</v>
      </c>
      <c r="U70" s="194"/>
      <c r="V70" s="195">
        <v>27</v>
      </c>
    </row>
    <row r="71" spans="1:22" s="195" customFormat="1" ht="14.25">
      <c r="A71" s="181" t="s">
        <v>214</v>
      </c>
      <c r="B71" s="204" t="s">
        <v>151</v>
      </c>
      <c r="C71" s="197"/>
      <c r="D71" s="198"/>
      <c r="E71" s="211">
        <v>2007</v>
      </c>
      <c r="F71" s="212">
        <v>97.2</v>
      </c>
      <c r="G71" s="213" t="s">
        <v>23</v>
      </c>
      <c r="H71" s="192" t="s">
        <v>36</v>
      </c>
      <c r="I71" s="214">
        <v>20</v>
      </c>
      <c r="J71" s="214">
        <v>2</v>
      </c>
      <c r="K71" s="188">
        <v>1</v>
      </c>
      <c r="L71" s="189">
        <v>60</v>
      </c>
      <c r="M71" s="189">
        <v>90</v>
      </c>
      <c r="N71" s="64">
        <f t="shared" si="3"/>
        <v>105</v>
      </c>
      <c r="O71" s="189">
        <v>8</v>
      </c>
      <c r="P71" s="189">
        <v>4</v>
      </c>
      <c r="Q71" s="65">
        <f t="shared" si="2"/>
        <v>210</v>
      </c>
      <c r="R71" s="191">
        <v>14</v>
      </c>
      <c r="S71" s="189"/>
      <c r="T71" s="193" t="s">
        <v>73</v>
      </c>
      <c r="U71" s="194"/>
      <c r="V71" s="195">
        <v>28</v>
      </c>
    </row>
    <row r="72" spans="1:22" s="195" customFormat="1" ht="14.25">
      <c r="A72" s="181" t="s">
        <v>240</v>
      </c>
      <c r="B72" s="208" t="s">
        <v>213</v>
      </c>
      <c r="C72" s="209"/>
      <c r="D72" s="210"/>
      <c r="E72" s="211">
        <v>2008</v>
      </c>
      <c r="F72" s="212">
        <v>75.3</v>
      </c>
      <c r="G72" s="213" t="s">
        <v>23</v>
      </c>
      <c r="H72" s="192" t="s">
        <v>171</v>
      </c>
      <c r="I72" s="192">
        <v>16</v>
      </c>
      <c r="J72" s="225">
        <v>1.5</v>
      </c>
      <c r="K72" s="188">
        <v>1</v>
      </c>
      <c r="L72" s="189">
        <v>26</v>
      </c>
      <c r="M72" s="189">
        <v>60</v>
      </c>
      <c r="N72" s="64">
        <f t="shared" si="3"/>
        <v>56</v>
      </c>
      <c r="O72" s="189">
        <v>8</v>
      </c>
      <c r="P72" s="189">
        <v>5</v>
      </c>
      <c r="Q72" s="65">
        <f t="shared" si="2"/>
        <v>84</v>
      </c>
      <c r="R72" s="191">
        <v>2</v>
      </c>
      <c r="S72" s="189"/>
      <c r="T72" s="215" t="s">
        <v>172</v>
      </c>
      <c r="U72" s="194"/>
      <c r="V72" s="195">
        <v>29</v>
      </c>
    </row>
    <row r="73" spans="1:22" s="1" customFormat="1" ht="15.75" customHeight="1">
      <c r="A73" s="119"/>
      <c r="B73" s="120"/>
      <c r="C73" s="121"/>
      <c r="D73" s="122"/>
      <c r="E73" s="123"/>
      <c r="F73" s="124"/>
      <c r="G73" s="123"/>
      <c r="H73" s="87" t="s">
        <v>28</v>
      </c>
      <c r="I73" s="123"/>
      <c r="J73" s="125"/>
      <c r="K73" s="125"/>
      <c r="L73" s="126"/>
      <c r="M73" s="127"/>
      <c r="N73" s="64">
        <f t="shared" si="3"/>
        <v>0</v>
      </c>
      <c r="O73" s="128"/>
      <c r="P73" s="128"/>
      <c r="Q73" s="65">
        <f t="shared" si="2"/>
        <v>0</v>
      </c>
      <c r="R73" s="125"/>
      <c r="S73" s="123"/>
      <c r="T73" s="123"/>
      <c r="U73" s="62"/>
      <c r="V73" s="195">
        <v>1</v>
      </c>
    </row>
    <row r="74" spans="1:22" s="1" customFormat="1" ht="14.25">
      <c r="A74" s="19" t="s">
        <v>231</v>
      </c>
      <c r="B74" s="130" t="s">
        <v>72</v>
      </c>
      <c r="C74" s="168"/>
      <c r="D74" s="94"/>
      <c r="E74" s="107">
        <v>2006</v>
      </c>
      <c r="F74" s="108">
        <v>51</v>
      </c>
      <c r="G74" s="116" t="s">
        <v>23</v>
      </c>
      <c r="H74" s="132" t="s">
        <v>36</v>
      </c>
      <c r="I74" s="42">
        <v>16</v>
      </c>
      <c r="J74" s="110">
        <v>1</v>
      </c>
      <c r="K74" s="88">
        <v>1.45</v>
      </c>
      <c r="L74" s="22">
        <v>68</v>
      </c>
      <c r="M74" s="22">
        <v>91</v>
      </c>
      <c r="N74" s="64">
        <f t="shared" si="3"/>
        <v>113.5</v>
      </c>
      <c r="O74" s="22">
        <v>8</v>
      </c>
      <c r="P74" s="22">
        <v>6</v>
      </c>
      <c r="Q74" s="65">
        <f t="shared" si="2"/>
        <v>164.575</v>
      </c>
      <c r="R74" s="91">
        <v>10</v>
      </c>
      <c r="S74" s="41"/>
      <c r="T74" s="99" t="s">
        <v>73</v>
      </c>
      <c r="U74" s="62" t="s">
        <v>208</v>
      </c>
      <c r="V74" s="195">
        <v>2</v>
      </c>
    </row>
    <row r="75" spans="1:22" s="1" customFormat="1" ht="16.5" customHeight="1">
      <c r="A75" s="19"/>
      <c r="B75" s="82"/>
      <c r="C75" s="83"/>
      <c r="D75" s="84"/>
      <c r="E75" s="85"/>
      <c r="F75" s="86"/>
      <c r="G75" s="85"/>
      <c r="H75" s="87" t="s">
        <v>29</v>
      </c>
      <c r="I75" s="85"/>
      <c r="J75" s="85"/>
      <c r="K75" s="88"/>
      <c r="L75" s="22"/>
      <c r="M75" s="22"/>
      <c r="N75" s="64">
        <f t="shared" si="3"/>
        <v>0</v>
      </c>
      <c r="O75" s="89"/>
      <c r="P75" s="89"/>
      <c r="Q75" s="65">
        <f t="shared" si="2"/>
        <v>0</v>
      </c>
      <c r="R75" s="91"/>
      <c r="S75" s="41"/>
      <c r="T75" s="92"/>
      <c r="U75" s="62"/>
      <c r="V75" s="195">
        <v>3</v>
      </c>
    </row>
    <row r="76" spans="1:22" s="1" customFormat="1" ht="14.25">
      <c r="A76" s="280" t="s">
        <v>233</v>
      </c>
      <c r="B76" s="148" t="s">
        <v>128</v>
      </c>
      <c r="C76" s="149"/>
      <c r="D76" s="150"/>
      <c r="E76" s="107">
        <v>2006</v>
      </c>
      <c r="F76" s="108">
        <v>62.4</v>
      </c>
      <c r="G76" s="97" t="s">
        <v>129</v>
      </c>
      <c r="H76" s="41" t="s">
        <v>130</v>
      </c>
      <c r="I76" s="22">
        <v>16</v>
      </c>
      <c r="J76" s="91">
        <v>1</v>
      </c>
      <c r="K76" s="88">
        <v>1.35</v>
      </c>
      <c r="L76" s="22">
        <v>31</v>
      </c>
      <c r="M76" s="22">
        <v>70</v>
      </c>
      <c r="N76" s="64">
        <f t="shared" si="3"/>
        <v>66</v>
      </c>
      <c r="O76" s="89">
        <v>9</v>
      </c>
      <c r="P76" s="89">
        <v>1</v>
      </c>
      <c r="Q76" s="65">
        <f aca="true" t="shared" si="4" ref="Q76:Q112">N76*K76*J76</f>
        <v>89.10000000000001</v>
      </c>
      <c r="R76" s="91">
        <v>8</v>
      </c>
      <c r="S76" s="22"/>
      <c r="T76" s="111" t="s">
        <v>131</v>
      </c>
      <c r="U76" s="62"/>
      <c r="V76" s="195">
        <v>4</v>
      </c>
    </row>
    <row r="77" spans="1:22" s="1" customFormat="1" ht="14.25">
      <c r="A77" s="19" t="s">
        <v>232</v>
      </c>
      <c r="B77" s="148" t="s">
        <v>163</v>
      </c>
      <c r="C77" s="105"/>
      <c r="D77" s="106"/>
      <c r="E77" s="107">
        <v>2006</v>
      </c>
      <c r="F77" s="108">
        <v>59.1</v>
      </c>
      <c r="G77" s="97" t="s">
        <v>23</v>
      </c>
      <c r="H77" s="41" t="s">
        <v>26</v>
      </c>
      <c r="I77" s="41">
        <v>16</v>
      </c>
      <c r="J77" s="115">
        <v>1</v>
      </c>
      <c r="K77" s="88">
        <v>1.35</v>
      </c>
      <c r="L77" s="22">
        <v>30</v>
      </c>
      <c r="M77" s="22">
        <v>120</v>
      </c>
      <c r="N77" s="64">
        <f>SUM(L77,0.5*M77)</f>
        <v>90</v>
      </c>
      <c r="O77" s="89">
        <v>9</v>
      </c>
      <c r="P77" s="22">
        <v>2</v>
      </c>
      <c r="Q77" s="65">
        <f t="shared" si="4"/>
        <v>121.50000000000001</v>
      </c>
      <c r="R77" s="91">
        <v>9</v>
      </c>
      <c r="S77" s="41"/>
      <c r="T77" s="99" t="s">
        <v>27</v>
      </c>
      <c r="U77" s="62"/>
      <c r="V77" s="195">
        <v>5</v>
      </c>
    </row>
    <row r="78" spans="1:22" s="1" customFormat="1" ht="14.25">
      <c r="A78" s="19" t="s">
        <v>33</v>
      </c>
      <c r="B78" s="93" t="s">
        <v>182</v>
      </c>
      <c r="C78" s="168"/>
      <c r="D78" s="94"/>
      <c r="E78" s="95">
        <v>2005</v>
      </c>
      <c r="F78" s="96">
        <v>60.1</v>
      </c>
      <c r="G78" s="97" t="s">
        <v>23</v>
      </c>
      <c r="H78" s="95" t="s">
        <v>63</v>
      </c>
      <c r="I78" s="22">
        <v>24</v>
      </c>
      <c r="J78" s="91">
        <v>4</v>
      </c>
      <c r="K78" s="88">
        <v>1.35</v>
      </c>
      <c r="L78" s="22">
        <v>98</v>
      </c>
      <c r="M78" s="22">
        <v>104</v>
      </c>
      <c r="N78" s="64">
        <f>SUM(L78,0.5*M78)</f>
        <v>150</v>
      </c>
      <c r="O78" s="89">
        <v>9</v>
      </c>
      <c r="P78" s="89">
        <v>3</v>
      </c>
      <c r="Q78" s="65">
        <f t="shared" si="4"/>
        <v>810</v>
      </c>
      <c r="R78" s="91">
        <v>19</v>
      </c>
      <c r="S78" s="41"/>
      <c r="T78" s="99" t="s">
        <v>64</v>
      </c>
      <c r="U78" s="62"/>
      <c r="V78" s="195">
        <v>6</v>
      </c>
    </row>
    <row r="79" spans="1:22" s="1" customFormat="1" ht="14.25">
      <c r="A79" s="280" t="s">
        <v>34</v>
      </c>
      <c r="B79" s="148" t="s">
        <v>60</v>
      </c>
      <c r="C79" s="168"/>
      <c r="D79" s="94"/>
      <c r="E79" s="107">
        <v>2006</v>
      </c>
      <c r="F79" s="108">
        <v>58.5</v>
      </c>
      <c r="G79" s="97">
        <v>1</v>
      </c>
      <c r="H79" s="41" t="s">
        <v>45</v>
      </c>
      <c r="I79" s="41">
        <v>24</v>
      </c>
      <c r="J79" s="110">
        <v>4</v>
      </c>
      <c r="K79" s="88">
        <v>1.35</v>
      </c>
      <c r="L79" s="22">
        <v>67</v>
      </c>
      <c r="M79" s="22">
        <v>85</v>
      </c>
      <c r="N79" s="64">
        <f>SUM(L79,0.5*M79)</f>
        <v>109.5</v>
      </c>
      <c r="O79" s="89">
        <v>9</v>
      </c>
      <c r="P79" s="22">
        <v>4</v>
      </c>
      <c r="Q79" s="65">
        <f t="shared" si="4"/>
        <v>591.3000000000001</v>
      </c>
      <c r="R79" s="91">
        <v>16</v>
      </c>
      <c r="S79" s="41"/>
      <c r="T79" s="99" t="s">
        <v>46</v>
      </c>
      <c r="U79" s="62"/>
      <c r="V79" s="195">
        <v>7</v>
      </c>
    </row>
    <row r="80" spans="1:22" s="1" customFormat="1" ht="15">
      <c r="A80" s="19"/>
      <c r="B80" s="100"/>
      <c r="C80" s="101"/>
      <c r="D80" s="102"/>
      <c r="E80" s="91"/>
      <c r="F80" s="88"/>
      <c r="G80" s="97"/>
      <c r="H80" s="87" t="s">
        <v>30</v>
      </c>
      <c r="I80" s="91"/>
      <c r="J80" s="91"/>
      <c r="K80" s="103"/>
      <c r="L80" s="22"/>
      <c r="M80" s="22"/>
      <c r="N80" s="64">
        <f>SUM(L80,0.5*M80)</f>
        <v>0</v>
      </c>
      <c r="O80" s="89"/>
      <c r="P80" s="89"/>
      <c r="Q80" s="65">
        <f t="shared" si="4"/>
        <v>0</v>
      </c>
      <c r="R80" s="91"/>
      <c r="S80" s="22"/>
      <c r="T80" s="99"/>
      <c r="U80" s="62"/>
      <c r="V80" s="195">
        <v>8</v>
      </c>
    </row>
    <row r="81" spans="1:22" s="1" customFormat="1" ht="14.25">
      <c r="A81" s="19" t="s">
        <v>229</v>
      </c>
      <c r="B81" s="93" t="s">
        <v>183</v>
      </c>
      <c r="C81" s="168"/>
      <c r="D81" s="94"/>
      <c r="E81" s="95">
        <v>2005</v>
      </c>
      <c r="F81" s="96">
        <v>63.8</v>
      </c>
      <c r="G81" s="97" t="s">
        <v>23</v>
      </c>
      <c r="H81" s="95" t="s">
        <v>63</v>
      </c>
      <c r="I81" s="22">
        <v>16</v>
      </c>
      <c r="J81" s="91">
        <v>1</v>
      </c>
      <c r="K81" s="88">
        <v>1.25</v>
      </c>
      <c r="L81" s="22">
        <v>94</v>
      </c>
      <c r="M81" s="22">
        <v>150</v>
      </c>
      <c r="N81" s="64">
        <f>SUM(L81,0.5*M81)</f>
        <v>169</v>
      </c>
      <c r="O81" s="89">
        <v>9</v>
      </c>
      <c r="P81" s="89">
        <v>5</v>
      </c>
      <c r="Q81" s="65">
        <f t="shared" si="4"/>
        <v>211.25</v>
      </c>
      <c r="R81" s="91">
        <v>12</v>
      </c>
      <c r="S81" s="98"/>
      <c r="T81" s="99" t="s">
        <v>64</v>
      </c>
      <c r="U81" s="62"/>
      <c r="V81" s="195">
        <v>9</v>
      </c>
    </row>
    <row r="82" spans="1:22" s="1" customFormat="1" ht="14.25">
      <c r="A82" s="280" t="s">
        <v>32</v>
      </c>
      <c r="B82" s="133" t="s">
        <v>48</v>
      </c>
      <c r="C82" s="134"/>
      <c r="D82" s="135"/>
      <c r="E82" s="107">
        <v>2006</v>
      </c>
      <c r="F82" s="108">
        <v>67.8</v>
      </c>
      <c r="G82" s="97" t="s">
        <v>24</v>
      </c>
      <c r="H82" s="41" t="s">
        <v>45</v>
      </c>
      <c r="I82" s="41">
        <v>24</v>
      </c>
      <c r="J82" s="22">
        <v>4</v>
      </c>
      <c r="K82" s="88">
        <v>1.25</v>
      </c>
      <c r="L82" s="22">
        <v>111</v>
      </c>
      <c r="M82" s="22">
        <v>120</v>
      </c>
      <c r="N82" s="64">
        <f>SUM(L82,0.5*M82)</f>
        <v>171</v>
      </c>
      <c r="O82" s="89">
        <v>10</v>
      </c>
      <c r="P82" s="22">
        <v>4</v>
      </c>
      <c r="Q82" s="65">
        <f t="shared" si="4"/>
        <v>855</v>
      </c>
      <c r="R82" s="91">
        <v>21</v>
      </c>
      <c r="S82" s="41"/>
      <c r="T82" s="99" t="s">
        <v>46</v>
      </c>
      <c r="U82" s="62"/>
      <c r="V82" s="195">
        <v>10</v>
      </c>
    </row>
    <row r="83" spans="1:22" s="1" customFormat="1" ht="15">
      <c r="A83" s="19"/>
      <c r="B83" s="100"/>
      <c r="C83" s="101"/>
      <c r="D83" s="102"/>
      <c r="E83" s="91"/>
      <c r="F83" s="88"/>
      <c r="G83" s="97"/>
      <c r="H83" s="87" t="s">
        <v>31</v>
      </c>
      <c r="I83" s="91"/>
      <c r="J83" s="91"/>
      <c r="K83" s="103"/>
      <c r="L83" s="22"/>
      <c r="M83" s="22"/>
      <c r="N83" s="64">
        <f>SUM(L83,0.5*M83)</f>
        <v>0</v>
      </c>
      <c r="O83" s="89"/>
      <c r="P83" s="89"/>
      <c r="Q83" s="65">
        <f t="shared" si="4"/>
        <v>0</v>
      </c>
      <c r="R83" s="91"/>
      <c r="S83" s="22"/>
      <c r="T83" s="99"/>
      <c r="U83" s="62"/>
      <c r="V83" s="195">
        <v>11</v>
      </c>
    </row>
    <row r="84" spans="1:22" s="1" customFormat="1" ht="14.25">
      <c r="A84" s="19" t="s">
        <v>230</v>
      </c>
      <c r="B84" s="130" t="s">
        <v>68</v>
      </c>
      <c r="C84" s="168"/>
      <c r="D84" s="94"/>
      <c r="E84" s="107">
        <v>2006</v>
      </c>
      <c r="F84" s="108">
        <v>72.4</v>
      </c>
      <c r="G84" s="97" t="s">
        <v>23</v>
      </c>
      <c r="H84" s="42" t="s">
        <v>67</v>
      </c>
      <c r="I84" s="91">
        <v>20</v>
      </c>
      <c r="J84" s="91">
        <v>2</v>
      </c>
      <c r="K84" s="88">
        <v>1.15</v>
      </c>
      <c r="L84" s="22">
        <v>51</v>
      </c>
      <c r="M84" s="22">
        <v>72</v>
      </c>
      <c r="N84" s="64">
        <f>SUM(L84,0.5*M84)</f>
        <v>87</v>
      </c>
      <c r="O84" s="22">
        <v>10</v>
      </c>
      <c r="P84" s="22">
        <v>1</v>
      </c>
      <c r="Q84" s="65">
        <f t="shared" si="4"/>
        <v>200.1</v>
      </c>
      <c r="R84" s="91">
        <v>11</v>
      </c>
      <c r="S84" s="41"/>
      <c r="T84" s="111" t="s">
        <v>77</v>
      </c>
      <c r="U84" s="62"/>
      <c r="V84" s="195">
        <v>12</v>
      </c>
    </row>
    <row r="85" spans="1:22" s="1" customFormat="1" ht="15">
      <c r="A85" s="19"/>
      <c r="B85" s="100"/>
      <c r="C85" s="168"/>
      <c r="D85" s="94"/>
      <c r="E85" s="107"/>
      <c r="F85" s="108"/>
      <c r="G85" s="97"/>
      <c r="H85" s="114" t="s">
        <v>38</v>
      </c>
      <c r="I85" s="91"/>
      <c r="J85" s="91"/>
      <c r="K85" s="103"/>
      <c r="L85" s="22"/>
      <c r="M85" s="22"/>
      <c r="N85" s="64">
        <f>SUM(L85,0.5*M85)</f>
        <v>0</v>
      </c>
      <c r="O85" s="22"/>
      <c r="P85" s="22"/>
      <c r="Q85" s="65">
        <f t="shared" si="4"/>
        <v>0</v>
      </c>
      <c r="R85" s="91"/>
      <c r="S85" s="22"/>
      <c r="T85" s="111"/>
      <c r="U85" s="62"/>
      <c r="V85" s="195">
        <v>13</v>
      </c>
    </row>
    <row r="86" spans="1:22" s="1" customFormat="1" ht="14.25">
      <c r="A86" s="19" t="s">
        <v>215</v>
      </c>
      <c r="B86" s="136" t="s">
        <v>71</v>
      </c>
      <c r="C86" s="137"/>
      <c r="D86" s="138"/>
      <c r="E86" s="107">
        <v>2006</v>
      </c>
      <c r="F86" s="108">
        <v>82</v>
      </c>
      <c r="G86" s="97" t="s">
        <v>58</v>
      </c>
      <c r="H86" s="42" t="s">
        <v>67</v>
      </c>
      <c r="I86" s="91">
        <v>20</v>
      </c>
      <c r="J86" s="91">
        <v>2</v>
      </c>
      <c r="K86" s="88">
        <v>1.05</v>
      </c>
      <c r="L86" s="22">
        <v>66</v>
      </c>
      <c r="M86" s="22">
        <v>106</v>
      </c>
      <c r="N86" s="64">
        <f>SUM(L86,0.5*M86)</f>
        <v>119</v>
      </c>
      <c r="O86" s="22">
        <v>9</v>
      </c>
      <c r="P86" s="22">
        <v>6</v>
      </c>
      <c r="Q86" s="65">
        <f t="shared" si="4"/>
        <v>249.9</v>
      </c>
      <c r="R86" s="91">
        <v>13</v>
      </c>
      <c r="S86" s="22"/>
      <c r="T86" s="111" t="s">
        <v>77</v>
      </c>
      <c r="U86" s="62"/>
      <c r="V86" s="195">
        <v>14</v>
      </c>
    </row>
    <row r="87" spans="1:22" s="1" customFormat="1" ht="14.25">
      <c r="A87" s="19"/>
      <c r="B87" s="100"/>
      <c r="C87" s="168"/>
      <c r="D87" s="94"/>
      <c r="E87" s="91"/>
      <c r="F87" s="88"/>
      <c r="G87" s="97"/>
      <c r="H87" s="131" t="s">
        <v>100</v>
      </c>
      <c r="I87" s="91"/>
      <c r="J87" s="91"/>
      <c r="K87" s="88"/>
      <c r="L87" s="22"/>
      <c r="M87" s="22"/>
      <c r="N87" s="64">
        <f>SUM(L87,0.5*M87)</f>
        <v>0</v>
      </c>
      <c r="O87" s="22"/>
      <c r="P87" s="22"/>
      <c r="Q87" s="65">
        <f t="shared" si="4"/>
        <v>0</v>
      </c>
      <c r="R87" s="91"/>
      <c r="S87" s="22"/>
      <c r="T87" s="99"/>
      <c r="U87" s="62"/>
      <c r="V87" s="195">
        <v>15</v>
      </c>
    </row>
    <row r="88" spans="1:22" s="1" customFormat="1" ht="27.75">
      <c r="A88" s="19" t="s">
        <v>35</v>
      </c>
      <c r="B88" s="104" t="s">
        <v>167</v>
      </c>
      <c r="C88" s="105"/>
      <c r="D88" s="106"/>
      <c r="E88" s="107">
        <v>2004</v>
      </c>
      <c r="F88" s="108">
        <v>97.8</v>
      </c>
      <c r="G88" s="109">
        <v>2</v>
      </c>
      <c r="H88" s="41" t="s">
        <v>168</v>
      </c>
      <c r="I88" s="41">
        <v>24</v>
      </c>
      <c r="J88" s="110">
        <v>4</v>
      </c>
      <c r="K88" s="88">
        <v>1</v>
      </c>
      <c r="L88" s="22">
        <v>55</v>
      </c>
      <c r="M88" s="22">
        <v>142</v>
      </c>
      <c r="N88" s="64">
        <f>SUM(L88,0.5*M88)</f>
        <v>126</v>
      </c>
      <c r="O88" s="22">
        <v>10</v>
      </c>
      <c r="P88" s="22">
        <v>2</v>
      </c>
      <c r="Q88" s="65">
        <f t="shared" si="4"/>
        <v>504</v>
      </c>
      <c r="R88" s="91">
        <v>15</v>
      </c>
      <c r="S88" s="22"/>
      <c r="T88" s="111" t="s">
        <v>169</v>
      </c>
      <c r="U88" s="62"/>
      <c r="V88" s="195">
        <v>16</v>
      </c>
    </row>
    <row r="89" spans="1:22" s="1" customFormat="1" ht="14.25">
      <c r="A89" s="19" t="s">
        <v>214</v>
      </c>
      <c r="B89" s="104" t="s">
        <v>47</v>
      </c>
      <c r="C89" s="105"/>
      <c r="D89" s="106"/>
      <c r="E89" s="107">
        <v>2006</v>
      </c>
      <c r="F89" s="108">
        <v>92.56</v>
      </c>
      <c r="G89" s="97">
        <v>3</v>
      </c>
      <c r="H89" s="132" t="s">
        <v>45</v>
      </c>
      <c r="I89" s="41">
        <v>24</v>
      </c>
      <c r="J89" s="110">
        <v>4</v>
      </c>
      <c r="K89" s="88">
        <v>1</v>
      </c>
      <c r="L89" s="22">
        <v>41</v>
      </c>
      <c r="M89" s="22">
        <v>66</v>
      </c>
      <c r="N89" s="64">
        <f>SUM(L89,0.5*M89)</f>
        <v>74</v>
      </c>
      <c r="O89" s="22">
        <v>10</v>
      </c>
      <c r="P89" s="22">
        <v>3</v>
      </c>
      <c r="Q89" s="65">
        <f t="shared" si="4"/>
        <v>296</v>
      </c>
      <c r="R89" s="91">
        <v>14</v>
      </c>
      <c r="S89" s="22"/>
      <c r="T89" s="99" t="s">
        <v>46</v>
      </c>
      <c r="U89" s="62"/>
      <c r="V89" s="195">
        <v>17</v>
      </c>
    </row>
    <row r="90" spans="1:20" s="195" customFormat="1" ht="17.25" customHeight="1">
      <c r="A90" s="299" t="s">
        <v>32</v>
      </c>
      <c r="B90" s="301" t="s">
        <v>138</v>
      </c>
      <c r="C90" s="305"/>
      <c r="D90" s="308"/>
      <c r="E90" s="311">
        <v>2009</v>
      </c>
      <c r="F90" s="312">
        <v>93.4</v>
      </c>
      <c r="G90" s="314" t="s">
        <v>44</v>
      </c>
      <c r="H90" s="202" t="s">
        <v>130</v>
      </c>
      <c r="I90" s="190">
        <v>14</v>
      </c>
      <c r="J90" s="190">
        <v>6</v>
      </c>
      <c r="K90" s="190">
        <v>1</v>
      </c>
      <c r="L90" s="316" t="s">
        <v>212</v>
      </c>
      <c r="M90" s="190">
        <v>172</v>
      </c>
      <c r="N90" s="64">
        <f aca="true" t="shared" si="5" ref="N90:N95">M90</f>
        <v>172</v>
      </c>
      <c r="O90" s="218">
        <v>11</v>
      </c>
      <c r="P90" s="318">
        <v>6</v>
      </c>
      <c r="Q90" s="65">
        <f t="shared" si="4"/>
        <v>1032</v>
      </c>
      <c r="R90" s="319">
        <v>20</v>
      </c>
      <c r="S90" s="218"/>
      <c r="T90" s="256" t="s">
        <v>131</v>
      </c>
    </row>
    <row r="91" spans="1:20" s="195" customFormat="1" ht="17.25" customHeight="1">
      <c r="A91" s="299" t="s">
        <v>33</v>
      </c>
      <c r="B91" s="304" t="s">
        <v>135</v>
      </c>
      <c r="C91" s="305"/>
      <c r="D91" s="308"/>
      <c r="E91" s="211">
        <v>2009</v>
      </c>
      <c r="F91" s="212">
        <v>94.2</v>
      </c>
      <c r="G91" s="201" t="s">
        <v>134</v>
      </c>
      <c r="H91" s="192" t="s">
        <v>130</v>
      </c>
      <c r="I91" s="189">
        <v>14</v>
      </c>
      <c r="J91" s="189">
        <v>6</v>
      </c>
      <c r="K91" s="189">
        <v>1</v>
      </c>
      <c r="L91" s="267" t="s">
        <v>212</v>
      </c>
      <c r="M91" s="189">
        <v>95</v>
      </c>
      <c r="N91" s="64">
        <f t="shared" si="5"/>
        <v>95</v>
      </c>
      <c r="O91" s="218">
        <v>11</v>
      </c>
      <c r="P91" s="218">
        <v>5</v>
      </c>
      <c r="Q91" s="65">
        <f t="shared" si="4"/>
        <v>570</v>
      </c>
      <c r="R91" s="319">
        <v>18</v>
      </c>
      <c r="S91" s="218"/>
      <c r="T91" s="256" t="s">
        <v>131</v>
      </c>
    </row>
    <row r="92" spans="1:20" s="195" customFormat="1" ht="17.25" customHeight="1">
      <c r="A92" s="299" t="s">
        <v>34</v>
      </c>
      <c r="B92" s="255" t="s">
        <v>150</v>
      </c>
      <c r="C92" s="307"/>
      <c r="D92" s="310"/>
      <c r="E92" s="189">
        <v>2014</v>
      </c>
      <c r="F92" s="188">
        <v>30.4</v>
      </c>
      <c r="G92" s="201" t="s">
        <v>23</v>
      </c>
      <c r="H92" s="192" t="s">
        <v>147</v>
      </c>
      <c r="I92" s="189">
        <v>6</v>
      </c>
      <c r="J92" s="189">
        <v>0.5</v>
      </c>
      <c r="K92" s="189">
        <v>1.3</v>
      </c>
      <c r="L92" s="267" t="s">
        <v>212</v>
      </c>
      <c r="M92" s="189">
        <v>190</v>
      </c>
      <c r="N92" s="64">
        <f t="shared" si="5"/>
        <v>190</v>
      </c>
      <c r="O92" s="218">
        <v>11</v>
      </c>
      <c r="P92" s="218">
        <v>3</v>
      </c>
      <c r="Q92" s="65">
        <f t="shared" si="4"/>
        <v>123.5</v>
      </c>
      <c r="R92" s="322">
        <v>16</v>
      </c>
      <c r="S92" s="218"/>
      <c r="T92" s="256" t="s">
        <v>148</v>
      </c>
    </row>
    <row r="93" spans="1:20" s="195" customFormat="1" ht="22.5">
      <c r="A93" s="299" t="s">
        <v>35</v>
      </c>
      <c r="B93" s="323" t="s">
        <v>205</v>
      </c>
      <c r="C93" s="306"/>
      <c r="D93" s="309"/>
      <c r="E93" s="189">
        <v>2013</v>
      </c>
      <c r="F93" s="188">
        <v>30.7</v>
      </c>
      <c r="G93" s="201" t="s">
        <v>23</v>
      </c>
      <c r="H93" s="228" t="s">
        <v>198</v>
      </c>
      <c r="I93" s="189">
        <v>6</v>
      </c>
      <c r="J93" s="189">
        <v>0.5</v>
      </c>
      <c r="K93" s="189">
        <v>1.3</v>
      </c>
      <c r="L93" s="268" t="s">
        <v>212</v>
      </c>
      <c r="M93" s="189">
        <v>172</v>
      </c>
      <c r="N93" s="64">
        <f t="shared" si="5"/>
        <v>172</v>
      </c>
      <c r="O93" s="218">
        <v>11</v>
      </c>
      <c r="P93" s="218">
        <v>2</v>
      </c>
      <c r="Q93" s="65">
        <f t="shared" si="4"/>
        <v>111.8</v>
      </c>
      <c r="R93" s="319">
        <v>15</v>
      </c>
      <c r="S93" s="218"/>
      <c r="T93" s="256" t="s">
        <v>77</v>
      </c>
    </row>
    <row r="94" spans="1:20" s="195" customFormat="1" ht="17.25">
      <c r="A94" s="299" t="s">
        <v>214</v>
      </c>
      <c r="B94" s="262" t="s">
        <v>186</v>
      </c>
      <c r="C94" s="263"/>
      <c r="D94" s="264"/>
      <c r="E94" s="199">
        <v>2011</v>
      </c>
      <c r="F94" s="265">
        <v>41</v>
      </c>
      <c r="G94" s="201" t="s">
        <v>23</v>
      </c>
      <c r="H94" s="325" t="s">
        <v>63</v>
      </c>
      <c r="I94" s="228">
        <v>6</v>
      </c>
      <c r="J94" s="189">
        <v>0.5</v>
      </c>
      <c r="K94" s="189">
        <v>1.2</v>
      </c>
      <c r="L94" s="267" t="s">
        <v>212</v>
      </c>
      <c r="M94" s="189">
        <v>115</v>
      </c>
      <c r="N94" s="64">
        <f t="shared" si="5"/>
        <v>115</v>
      </c>
      <c r="O94" s="218">
        <v>11</v>
      </c>
      <c r="P94" s="218">
        <v>4</v>
      </c>
      <c r="Q94" s="65">
        <f t="shared" si="4"/>
        <v>69</v>
      </c>
      <c r="R94" s="319">
        <v>14</v>
      </c>
      <c r="S94" s="218"/>
      <c r="T94" s="256" t="s">
        <v>64</v>
      </c>
    </row>
    <row r="95" spans="1:21" s="195" customFormat="1" ht="22.5">
      <c r="A95" s="299" t="s">
        <v>215</v>
      </c>
      <c r="B95" s="302" t="s">
        <v>202</v>
      </c>
      <c r="C95" s="306"/>
      <c r="D95" s="309"/>
      <c r="E95" s="189">
        <v>2012</v>
      </c>
      <c r="F95" s="188">
        <v>33.2</v>
      </c>
      <c r="G95" s="201" t="s">
        <v>23</v>
      </c>
      <c r="H95" s="324" t="s">
        <v>198</v>
      </c>
      <c r="I95" s="189">
        <v>6</v>
      </c>
      <c r="J95" s="189">
        <v>0.5</v>
      </c>
      <c r="K95" s="189">
        <v>1.3</v>
      </c>
      <c r="L95" s="268" t="s">
        <v>212</v>
      </c>
      <c r="M95" s="189">
        <v>78</v>
      </c>
      <c r="N95" s="64">
        <f t="shared" si="5"/>
        <v>78</v>
      </c>
      <c r="O95" s="218">
        <v>11</v>
      </c>
      <c r="P95" s="218">
        <v>1</v>
      </c>
      <c r="Q95" s="65">
        <f t="shared" si="4"/>
        <v>50.7</v>
      </c>
      <c r="R95" s="322">
        <v>13</v>
      </c>
      <c r="S95" s="218"/>
      <c r="T95" s="256" t="s">
        <v>77</v>
      </c>
      <c r="U95" s="195" t="s">
        <v>209</v>
      </c>
    </row>
    <row r="96" spans="1:20" s="195" customFormat="1" ht="15">
      <c r="A96" s="300"/>
      <c r="B96" s="303"/>
      <c r="C96" s="306"/>
      <c r="D96" s="309"/>
      <c r="E96" s="253"/>
      <c r="F96" s="313"/>
      <c r="G96" s="253"/>
      <c r="H96" s="187" t="s">
        <v>117</v>
      </c>
      <c r="I96" s="253"/>
      <c r="J96" s="315"/>
      <c r="K96" s="315"/>
      <c r="L96" s="317"/>
      <c r="M96" s="317"/>
      <c r="N96" s="64">
        <f>SUM(L96,0.5*M96)</f>
        <v>0</v>
      </c>
      <c r="O96" s="218"/>
      <c r="P96" s="315"/>
      <c r="Q96" s="65">
        <f t="shared" si="4"/>
        <v>0</v>
      </c>
      <c r="R96" s="321"/>
      <c r="S96" s="253"/>
      <c r="T96" s="254"/>
    </row>
    <row r="97" spans="1:20" s="195" customFormat="1" ht="15" customHeight="1">
      <c r="A97" s="181"/>
      <c r="B97" s="216"/>
      <c r="C97" s="260"/>
      <c r="D97" s="261"/>
      <c r="E97" s="211"/>
      <c r="F97" s="212"/>
      <c r="G97" s="201"/>
      <c r="H97" s="226" t="s">
        <v>113</v>
      </c>
      <c r="I97" s="192"/>
      <c r="J97" s="192"/>
      <c r="K97" s="189"/>
      <c r="L97" s="267" t="s">
        <v>212</v>
      </c>
      <c r="M97" s="189"/>
      <c r="N97" s="64">
        <f aca="true" t="shared" si="6" ref="N97:N112">M97</f>
        <v>0</v>
      </c>
      <c r="O97" s="218"/>
      <c r="P97" s="218"/>
      <c r="Q97" s="65">
        <f t="shared" si="4"/>
        <v>0</v>
      </c>
      <c r="R97" s="320"/>
      <c r="S97" s="218"/>
      <c r="T97" s="256"/>
    </row>
    <row r="98" spans="1:20" s="195" customFormat="1" ht="15" customHeight="1">
      <c r="A98" s="181"/>
      <c r="B98" s="216"/>
      <c r="C98" s="260"/>
      <c r="D98" s="261"/>
      <c r="E98" s="189"/>
      <c r="F98" s="188"/>
      <c r="G98" s="230"/>
      <c r="H98" s="279" t="s">
        <v>114</v>
      </c>
      <c r="I98" s="189"/>
      <c r="J98" s="189"/>
      <c r="K98" s="189"/>
      <c r="L98" s="267" t="s">
        <v>212</v>
      </c>
      <c r="M98" s="189"/>
      <c r="N98" s="64">
        <f t="shared" si="6"/>
        <v>0</v>
      </c>
      <c r="O98" s="218"/>
      <c r="P98" s="218"/>
      <c r="Q98" s="65">
        <f t="shared" si="4"/>
        <v>0</v>
      </c>
      <c r="R98" s="320"/>
      <c r="S98" s="218"/>
      <c r="T98" s="256"/>
    </row>
    <row r="99" spans="1:20" s="1" customFormat="1" ht="17.25" customHeight="1">
      <c r="A99" s="280" t="s">
        <v>32</v>
      </c>
      <c r="B99" s="282" t="s">
        <v>61</v>
      </c>
      <c r="C99" s="284"/>
      <c r="D99" s="286"/>
      <c r="E99" s="288">
        <v>2008</v>
      </c>
      <c r="F99" s="289">
        <v>51</v>
      </c>
      <c r="G99" s="291" t="s">
        <v>132</v>
      </c>
      <c r="H99" s="98" t="s">
        <v>45</v>
      </c>
      <c r="I99" s="98">
        <v>14</v>
      </c>
      <c r="J99" s="98">
        <v>3</v>
      </c>
      <c r="K99" s="89">
        <v>1.2</v>
      </c>
      <c r="L99" s="294" t="s">
        <v>212</v>
      </c>
      <c r="M99" s="89">
        <v>165</v>
      </c>
      <c r="N99" s="64">
        <f t="shared" si="6"/>
        <v>165</v>
      </c>
      <c r="O99" s="112">
        <v>12</v>
      </c>
      <c r="P99" s="112">
        <v>2</v>
      </c>
      <c r="Q99" s="65">
        <f t="shared" si="4"/>
        <v>594</v>
      </c>
      <c r="R99" s="297">
        <v>20</v>
      </c>
      <c r="S99" s="112"/>
      <c r="T99" s="146" t="s">
        <v>46</v>
      </c>
    </row>
    <row r="100" spans="1:20" s="1" customFormat="1" ht="17.25">
      <c r="A100" s="19" t="s">
        <v>33</v>
      </c>
      <c r="B100" s="93" t="s">
        <v>65</v>
      </c>
      <c r="C100" s="140"/>
      <c r="D100" s="141"/>
      <c r="E100" s="95">
        <v>2007</v>
      </c>
      <c r="F100" s="139">
        <v>49.6</v>
      </c>
      <c r="G100" s="97" t="s">
        <v>184</v>
      </c>
      <c r="H100" s="129" t="s">
        <v>63</v>
      </c>
      <c r="I100" s="95">
        <v>12</v>
      </c>
      <c r="J100" s="41">
        <v>2</v>
      </c>
      <c r="K100" s="22">
        <v>1.2</v>
      </c>
      <c r="L100" s="269" t="s">
        <v>212</v>
      </c>
      <c r="M100" s="22">
        <v>188</v>
      </c>
      <c r="N100" s="64">
        <f t="shared" si="6"/>
        <v>188</v>
      </c>
      <c r="O100" s="112">
        <v>12</v>
      </c>
      <c r="P100" s="112">
        <v>3</v>
      </c>
      <c r="Q100" s="65">
        <f t="shared" si="4"/>
        <v>451.2</v>
      </c>
      <c r="R100" s="143">
        <v>18</v>
      </c>
      <c r="S100" s="112"/>
      <c r="T100" s="146" t="s">
        <v>64</v>
      </c>
    </row>
    <row r="101" spans="1:20" s="1" customFormat="1" ht="17.25">
      <c r="A101" s="19" t="s">
        <v>34</v>
      </c>
      <c r="B101" s="136" t="s">
        <v>78</v>
      </c>
      <c r="C101" s="137"/>
      <c r="D101" s="138"/>
      <c r="E101" s="107">
        <v>2007</v>
      </c>
      <c r="F101" s="108">
        <v>54.5</v>
      </c>
      <c r="G101" s="97" t="s">
        <v>23</v>
      </c>
      <c r="H101" s="292" t="s">
        <v>67</v>
      </c>
      <c r="I101" s="42">
        <v>12</v>
      </c>
      <c r="J101" s="42">
        <v>2</v>
      </c>
      <c r="K101" s="22">
        <v>1.1</v>
      </c>
      <c r="L101" s="269" t="s">
        <v>212</v>
      </c>
      <c r="M101" s="22">
        <v>150</v>
      </c>
      <c r="N101" s="64">
        <f t="shared" si="6"/>
        <v>150</v>
      </c>
      <c r="O101" s="112">
        <v>12</v>
      </c>
      <c r="P101" s="112">
        <v>4</v>
      </c>
      <c r="Q101" s="65">
        <f t="shared" si="4"/>
        <v>330</v>
      </c>
      <c r="R101" s="144">
        <v>16</v>
      </c>
      <c r="S101" s="112"/>
      <c r="T101" s="146" t="s">
        <v>77</v>
      </c>
    </row>
    <row r="102" spans="1:20" s="1" customFormat="1" ht="16.5" customHeight="1">
      <c r="A102" s="19" t="s">
        <v>35</v>
      </c>
      <c r="B102" s="104" t="s">
        <v>62</v>
      </c>
      <c r="C102" s="105"/>
      <c r="D102" s="106"/>
      <c r="E102" s="107">
        <v>2008</v>
      </c>
      <c r="F102" s="108">
        <v>55.8</v>
      </c>
      <c r="G102" s="97" t="s">
        <v>23</v>
      </c>
      <c r="H102" s="41" t="s">
        <v>45</v>
      </c>
      <c r="I102" s="41">
        <v>12</v>
      </c>
      <c r="J102" s="42">
        <v>2</v>
      </c>
      <c r="K102" s="22">
        <v>1.1</v>
      </c>
      <c r="L102" s="269" t="s">
        <v>212</v>
      </c>
      <c r="M102" s="22">
        <v>110</v>
      </c>
      <c r="N102" s="64">
        <f t="shared" si="6"/>
        <v>110</v>
      </c>
      <c r="O102" s="112">
        <v>12</v>
      </c>
      <c r="P102" s="112">
        <v>5</v>
      </c>
      <c r="Q102" s="65">
        <f t="shared" si="4"/>
        <v>242.00000000000003</v>
      </c>
      <c r="R102" s="144">
        <v>15</v>
      </c>
      <c r="S102" s="112"/>
      <c r="T102" s="146" t="s">
        <v>46</v>
      </c>
    </row>
    <row r="103" spans="1:21" s="1" customFormat="1" ht="16.5" customHeight="1">
      <c r="A103" s="19" t="s">
        <v>214</v>
      </c>
      <c r="B103" s="136" t="s">
        <v>70</v>
      </c>
      <c r="C103" s="137"/>
      <c r="D103" s="138"/>
      <c r="E103" s="107">
        <v>2008</v>
      </c>
      <c r="F103" s="108">
        <v>45.4</v>
      </c>
      <c r="G103" s="97" t="s">
        <v>23</v>
      </c>
      <c r="H103" s="42" t="s">
        <v>67</v>
      </c>
      <c r="I103" s="42">
        <v>10</v>
      </c>
      <c r="J103" s="41">
        <v>1</v>
      </c>
      <c r="K103" s="22">
        <v>1.3</v>
      </c>
      <c r="L103" s="269" t="s">
        <v>212</v>
      </c>
      <c r="M103" s="22">
        <v>100</v>
      </c>
      <c r="N103" s="64">
        <f t="shared" si="6"/>
        <v>100</v>
      </c>
      <c r="O103" s="112">
        <v>12</v>
      </c>
      <c r="P103" s="112">
        <v>1</v>
      </c>
      <c r="Q103" s="65">
        <f t="shared" si="4"/>
        <v>130</v>
      </c>
      <c r="R103" s="143">
        <v>14</v>
      </c>
      <c r="S103" s="112"/>
      <c r="T103" s="146" t="s">
        <v>77</v>
      </c>
      <c r="U103" s="1" t="s">
        <v>210</v>
      </c>
    </row>
    <row r="104" spans="1:20" s="1" customFormat="1" ht="15">
      <c r="A104" s="281"/>
      <c r="B104" s="283"/>
      <c r="C104" s="285"/>
      <c r="D104" s="287"/>
      <c r="E104" s="145"/>
      <c r="F104" s="290"/>
      <c r="G104" s="145"/>
      <c r="H104" s="87" t="s">
        <v>102</v>
      </c>
      <c r="I104" s="145"/>
      <c r="J104" s="293"/>
      <c r="K104" s="293"/>
      <c r="L104" s="295" t="s">
        <v>212</v>
      </c>
      <c r="M104" s="296"/>
      <c r="N104" s="64">
        <f t="shared" si="6"/>
        <v>0</v>
      </c>
      <c r="O104" s="112"/>
      <c r="P104" s="112"/>
      <c r="Q104" s="65">
        <f t="shared" si="4"/>
        <v>0</v>
      </c>
      <c r="R104" s="298"/>
      <c r="S104" s="112"/>
      <c r="T104" s="146"/>
    </row>
    <row r="105" spans="1:20" s="1" customFormat="1" ht="17.25">
      <c r="A105" s="19"/>
      <c r="B105" s="148"/>
      <c r="C105" s="149"/>
      <c r="D105" s="150"/>
      <c r="E105" s="107"/>
      <c r="F105" s="108"/>
      <c r="G105" s="97"/>
      <c r="H105" s="114" t="s">
        <v>101</v>
      </c>
      <c r="I105" s="41"/>
      <c r="J105" s="41"/>
      <c r="K105" s="22"/>
      <c r="L105" s="269" t="s">
        <v>212</v>
      </c>
      <c r="M105" s="22"/>
      <c r="N105" s="64">
        <f t="shared" si="6"/>
        <v>0</v>
      </c>
      <c r="O105" s="112"/>
      <c r="P105" s="112"/>
      <c r="Q105" s="65">
        <f t="shared" si="4"/>
        <v>0</v>
      </c>
      <c r="R105" s="143"/>
      <c r="S105" s="112"/>
      <c r="T105" s="146"/>
    </row>
    <row r="106" spans="1:20" s="1" customFormat="1" ht="17.25">
      <c r="A106" s="19"/>
      <c r="B106" s="148"/>
      <c r="C106" s="149"/>
      <c r="D106" s="150"/>
      <c r="E106" s="107"/>
      <c r="F106" s="108"/>
      <c r="G106" s="97"/>
      <c r="H106" s="114" t="s">
        <v>125</v>
      </c>
      <c r="I106" s="41"/>
      <c r="J106" s="41"/>
      <c r="K106" s="22"/>
      <c r="L106" s="269" t="s">
        <v>212</v>
      </c>
      <c r="M106" s="22"/>
      <c r="N106" s="64">
        <f t="shared" si="6"/>
        <v>0</v>
      </c>
      <c r="O106" s="112"/>
      <c r="P106" s="112"/>
      <c r="Q106" s="65">
        <f t="shared" si="4"/>
        <v>0</v>
      </c>
      <c r="R106" s="143"/>
      <c r="S106" s="112"/>
      <c r="T106" s="146"/>
    </row>
    <row r="107" spans="1:20" s="195" customFormat="1" ht="17.25" customHeight="1">
      <c r="A107" s="231"/>
      <c r="B107" s="245"/>
      <c r="C107" s="246"/>
      <c r="D107" s="247"/>
      <c r="E107" s="248"/>
      <c r="F107" s="249"/>
      <c r="G107" s="248"/>
      <c r="H107" s="187" t="s">
        <v>101</v>
      </c>
      <c r="I107" s="248"/>
      <c r="J107" s="250"/>
      <c r="K107" s="250"/>
      <c r="L107" s="270" t="s">
        <v>212</v>
      </c>
      <c r="M107" s="251"/>
      <c r="N107" s="64">
        <f t="shared" si="6"/>
        <v>0</v>
      </c>
      <c r="O107" s="218"/>
      <c r="P107" s="218"/>
      <c r="Q107" s="65">
        <f t="shared" si="4"/>
        <v>0</v>
      </c>
      <c r="R107" s="252"/>
      <c r="S107" s="218"/>
      <c r="T107" s="253"/>
    </row>
    <row r="108" spans="1:21" s="195" customFormat="1" ht="17.25">
      <c r="A108" s="181" t="s">
        <v>32</v>
      </c>
      <c r="B108" s="266" t="s">
        <v>164</v>
      </c>
      <c r="C108" s="257"/>
      <c r="D108" s="258"/>
      <c r="E108" s="189">
        <v>2004</v>
      </c>
      <c r="F108" s="188">
        <v>52.5</v>
      </c>
      <c r="G108" s="201" t="s">
        <v>23</v>
      </c>
      <c r="H108" s="192" t="s">
        <v>26</v>
      </c>
      <c r="I108" s="189">
        <v>14</v>
      </c>
      <c r="J108" s="189">
        <v>2</v>
      </c>
      <c r="K108" s="189">
        <v>1.3</v>
      </c>
      <c r="L108" s="267" t="s">
        <v>212</v>
      </c>
      <c r="M108" s="189">
        <v>93</v>
      </c>
      <c r="N108" s="64">
        <f t="shared" si="6"/>
        <v>93</v>
      </c>
      <c r="O108" s="218">
        <v>13</v>
      </c>
      <c r="P108" s="218">
        <v>1</v>
      </c>
      <c r="Q108" s="65">
        <f t="shared" si="4"/>
        <v>241.8</v>
      </c>
      <c r="R108" s="259">
        <v>20</v>
      </c>
      <c r="S108" s="218"/>
      <c r="T108" s="203" t="s">
        <v>27</v>
      </c>
      <c r="U108" s="195" t="s">
        <v>211</v>
      </c>
    </row>
    <row r="109" spans="1:20" s="195" customFormat="1" ht="17.25">
      <c r="A109" s="181" t="s">
        <v>33</v>
      </c>
      <c r="B109" s="266" t="s">
        <v>165</v>
      </c>
      <c r="C109" s="257"/>
      <c r="D109" s="258"/>
      <c r="E109" s="189">
        <v>2004</v>
      </c>
      <c r="F109" s="188">
        <v>62.9</v>
      </c>
      <c r="G109" s="201" t="s">
        <v>23</v>
      </c>
      <c r="H109" s="202" t="s">
        <v>26</v>
      </c>
      <c r="I109" s="189">
        <v>14</v>
      </c>
      <c r="J109" s="189">
        <v>2</v>
      </c>
      <c r="K109" s="189">
        <v>1.1</v>
      </c>
      <c r="L109" s="267" t="s">
        <v>212</v>
      </c>
      <c r="M109" s="189">
        <v>96</v>
      </c>
      <c r="N109" s="64">
        <f t="shared" si="6"/>
        <v>96</v>
      </c>
      <c r="O109" s="218">
        <v>13</v>
      </c>
      <c r="P109" s="218">
        <v>2</v>
      </c>
      <c r="Q109" s="65">
        <f t="shared" si="4"/>
        <v>211.20000000000002</v>
      </c>
      <c r="R109" s="259">
        <v>18</v>
      </c>
      <c r="S109" s="218"/>
      <c r="T109" s="203" t="s">
        <v>95</v>
      </c>
    </row>
    <row r="110" spans="1:20" s="195" customFormat="1" ht="17.25">
      <c r="A110" s="181" t="s">
        <v>34</v>
      </c>
      <c r="B110" s="266" t="s">
        <v>166</v>
      </c>
      <c r="C110" s="257"/>
      <c r="D110" s="258"/>
      <c r="E110" s="189">
        <v>2005</v>
      </c>
      <c r="F110" s="188">
        <v>83</v>
      </c>
      <c r="G110" s="201" t="s">
        <v>23</v>
      </c>
      <c r="H110" s="192" t="s">
        <v>26</v>
      </c>
      <c r="I110" s="189">
        <v>14</v>
      </c>
      <c r="J110" s="189">
        <v>2</v>
      </c>
      <c r="K110" s="189">
        <v>1</v>
      </c>
      <c r="L110" s="267" t="s">
        <v>212</v>
      </c>
      <c r="M110" s="189">
        <v>66</v>
      </c>
      <c r="N110" s="64">
        <f t="shared" si="6"/>
        <v>66</v>
      </c>
      <c r="O110" s="218">
        <v>13</v>
      </c>
      <c r="P110" s="218">
        <v>3</v>
      </c>
      <c r="Q110" s="65">
        <f t="shared" si="4"/>
        <v>132</v>
      </c>
      <c r="R110" s="259">
        <v>16</v>
      </c>
      <c r="S110" s="218"/>
      <c r="T110" s="203" t="s">
        <v>95</v>
      </c>
    </row>
    <row r="111" spans="1:20" s="195" customFormat="1" ht="17.25">
      <c r="A111" s="181"/>
      <c r="B111" s="216"/>
      <c r="C111" s="260"/>
      <c r="D111" s="261"/>
      <c r="E111" s="211"/>
      <c r="F111" s="212"/>
      <c r="G111" s="201"/>
      <c r="H111" s="187" t="s">
        <v>29</v>
      </c>
      <c r="I111" s="192"/>
      <c r="J111" s="192"/>
      <c r="K111" s="189"/>
      <c r="L111" s="267" t="s">
        <v>212</v>
      </c>
      <c r="M111" s="189"/>
      <c r="N111" s="64">
        <f t="shared" si="6"/>
        <v>0</v>
      </c>
      <c r="O111" s="218"/>
      <c r="P111" s="218"/>
      <c r="Q111" s="65">
        <f t="shared" si="4"/>
        <v>0</v>
      </c>
      <c r="R111" s="259"/>
      <c r="S111" s="218"/>
      <c r="T111" s="219"/>
    </row>
    <row r="112" spans="1:20" s="195" customFormat="1" ht="17.25">
      <c r="A112" s="181"/>
      <c r="B112" s="216"/>
      <c r="C112" s="260"/>
      <c r="D112" s="261"/>
      <c r="E112" s="189"/>
      <c r="F112" s="188"/>
      <c r="G112" s="230"/>
      <c r="H112" s="279" t="s">
        <v>105</v>
      </c>
      <c r="I112" s="189"/>
      <c r="J112" s="189"/>
      <c r="K112" s="189"/>
      <c r="L112" s="267" t="s">
        <v>212</v>
      </c>
      <c r="M112" s="189"/>
      <c r="N112" s="64">
        <f t="shared" si="6"/>
        <v>0</v>
      </c>
      <c r="O112" s="218"/>
      <c r="P112" s="218"/>
      <c r="Q112" s="65">
        <f t="shared" si="4"/>
        <v>0</v>
      </c>
      <c r="R112" s="259"/>
      <c r="S112" s="218"/>
      <c r="T112" s="203"/>
    </row>
    <row r="113" s="1" customFormat="1" ht="14.25"/>
    <row r="114" s="1" customFormat="1" ht="14.25"/>
  </sheetData>
  <sheetProtection/>
  <mergeCells count="17">
    <mergeCell ref="T10:T11"/>
    <mergeCell ref="J10:J11"/>
    <mergeCell ref="K10:K11"/>
    <mergeCell ref="L10:P10"/>
    <mergeCell ref="Q10:Q11"/>
    <mergeCell ref="R10:R11"/>
    <mergeCell ref="S10:S11"/>
    <mergeCell ref="A1:T1"/>
    <mergeCell ref="A2:T2"/>
    <mergeCell ref="Q8:T8"/>
    <mergeCell ref="A10:A11"/>
    <mergeCell ref="B10:D11"/>
    <mergeCell ref="E10:E11"/>
    <mergeCell ref="F10:F11"/>
    <mergeCell ref="G10:G11"/>
    <mergeCell ref="H10:H11"/>
    <mergeCell ref="I10:I11"/>
  </mergeCells>
  <printOptions gridLines="1" headings="1"/>
  <pageMargins left="0.7" right="0.7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AK11"/>
  <sheetViews>
    <sheetView zoomScale="90" zoomScaleNormal="90" zoomScalePageLayoutView="0" workbookViewId="0" topLeftCell="A1">
      <selection activeCell="AB4" sqref="AB4"/>
    </sheetView>
  </sheetViews>
  <sheetFormatPr defaultColWidth="9.140625" defaultRowHeight="15"/>
  <cols>
    <col min="1" max="1" width="34.57421875" style="43" customWidth="1"/>
    <col min="2" max="2" width="4.00390625" style="43" customWidth="1"/>
    <col min="3" max="3" width="4.28125" style="43" customWidth="1"/>
    <col min="4" max="4" width="4.57421875" style="43" customWidth="1"/>
    <col min="5" max="5" width="4.140625" style="43" customWidth="1"/>
    <col min="6" max="7" width="3.8515625" style="43" customWidth="1"/>
    <col min="8" max="8" width="4.57421875" style="43" customWidth="1"/>
    <col min="9" max="9" width="3.8515625" style="43" customWidth="1"/>
    <col min="10" max="10" width="3.421875" style="43" customWidth="1"/>
    <col min="11" max="11" width="4.28125" style="43" customWidth="1"/>
    <col min="12" max="12" width="3.8515625" style="43" customWidth="1"/>
    <col min="13" max="14" width="4.00390625" style="43" customWidth="1"/>
    <col min="15" max="15" width="4.28125" style="50" customWidth="1"/>
    <col min="16" max="16" width="3.8515625" style="43" customWidth="1"/>
    <col min="17" max="17" width="3.8515625" style="50" customWidth="1"/>
    <col min="18" max="18" width="3.140625" style="43" customWidth="1"/>
    <col min="19" max="19" width="3.8515625" style="50" customWidth="1"/>
    <col min="20" max="20" width="4.00390625" style="43" customWidth="1"/>
    <col min="21" max="21" width="4.7109375" style="43" customWidth="1"/>
    <col min="22" max="22" width="4.28125" style="50" customWidth="1"/>
    <col min="23" max="23" width="6.28125" style="50" customWidth="1"/>
    <col min="24" max="24" width="6.7109375" style="43" customWidth="1"/>
    <col min="25" max="25" width="3.421875" style="50" customWidth="1"/>
    <col min="26" max="26" width="3.7109375" style="43" customWidth="1"/>
    <col min="27" max="27" width="4.57421875" style="43" customWidth="1"/>
    <col min="28" max="28" width="10.7109375" style="43" customWidth="1"/>
    <col min="29" max="29" width="9.28125" style="43" customWidth="1"/>
    <col min="30" max="30" width="8.57421875" style="43" customWidth="1"/>
    <col min="31" max="16384" width="9.140625" style="43" customWidth="1"/>
  </cols>
  <sheetData>
    <row r="1" spans="1:30" ht="49.5" customHeight="1" thickBot="1">
      <c r="A1" s="390" t="s">
        <v>56</v>
      </c>
      <c r="B1" s="404" t="s">
        <v>192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6"/>
      <c r="U1" s="397" t="s">
        <v>196</v>
      </c>
      <c r="V1" s="398"/>
      <c r="W1" s="398"/>
      <c r="X1" s="398"/>
      <c r="Y1" s="398"/>
      <c r="Z1" s="398"/>
      <c r="AA1" s="398"/>
      <c r="AB1" s="391" t="s">
        <v>57</v>
      </c>
      <c r="AC1" s="393" t="s">
        <v>20</v>
      </c>
      <c r="AD1" s="399" t="s">
        <v>6</v>
      </c>
    </row>
    <row r="2" spans="1:30" ht="15.75" thickBot="1">
      <c r="A2" s="390"/>
      <c r="B2" s="401" t="s">
        <v>188</v>
      </c>
      <c r="C2" s="402"/>
      <c r="D2" s="402"/>
      <c r="E2" s="402"/>
      <c r="F2" s="402"/>
      <c r="G2" s="402"/>
      <c r="H2" s="403"/>
      <c r="I2" s="409" t="s">
        <v>189</v>
      </c>
      <c r="J2" s="409"/>
      <c r="K2" s="401" t="s">
        <v>190</v>
      </c>
      <c r="L2" s="402"/>
      <c r="M2" s="402"/>
      <c r="N2" s="402"/>
      <c r="O2" s="402"/>
      <c r="P2" s="403"/>
      <c r="Q2" s="401" t="s">
        <v>191</v>
      </c>
      <c r="R2" s="402"/>
      <c r="S2" s="402"/>
      <c r="T2" s="403"/>
      <c r="U2" s="407" t="s">
        <v>193</v>
      </c>
      <c r="V2" s="408"/>
      <c r="W2" s="395" t="s">
        <v>194</v>
      </c>
      <c r="X2" s="396"/>
      <c r="Y2" s="395" t="s">
        <v>195</v>
      </c>
      <c r="Z2" s="410"/>
      <c r="AA2" s="396"/>
      <c r="AB2" s="392"/>
      <c r="AC2" s="394"/>
      <c r="AD2" s="400"/>
    </row>
    <row r="3" spans="1:37" ht="27.75">
      <c r="A3" s="154" t="s">
        <v>81</v>
      </c>
      <c r="B3" s="326">
        <v>16</v>
      </c>
      <c r="C3" s="328">
        <v>15</v>
      </c>
      <c r="D3" s="328">
        <v>13</v>
      </c>
      <c r="E3" s="328">
        <v>9</v>
      </c>
      <c r="F3" s="328">
        <v>6</v>
      </c>
      <c r="G3" s="328">
        <v>5</v>
      </c>
      <c r="H3" s="329">
        <v>3</v>
      </c>
      <c r="I3" s="330"/>
      <c r="J3" s="331"/>
      <c r="K3" s="332">
        <v>10</v>
      </c>
      <c r="L3" s="328">
        <v>13</v>
      </c>
      <c r="M3" s="328"/>
      <c r="N3" s="328"/>
      <c r="O3" s="328"/>
      <c r="P3" s="331"/>
      <c r="Q3" s="332">
        <v>8</v>
      </c>
      <c r="R3" s="328">
        <v>21</v>
      </c>
      <c r="S3" s="328">
        <v>16</v>
      </c>
      <c r="T3" s="331">
        <v>14</v>
      </c>
      <c r="U3" s="332">
        <v>18</v>
      </c>
      <c r="V3" s="331">
        <v>20</v>
      </c>
      <c r="W3" s="332">
        <v>20</v>
      </c>
      <c r="X3" s="333">
        <v>15</v>
      </c>
      <c r="Y3" s="334"/>
      <c r="Z3" s="335"/>
      <c r="AA3" s="329"/>
      <c r="AB3" s="336">
        <v>20</v>
      </c>
      <c r="AC3" s="66">
        <f>R3+S3+B3+T3+V3+W3+AB3</f>
        <v>127</v>
      </c>
      <c r="AD3" s="337">
        <v>1</v>
      </c>
      <c r="AE3" s="50"/>
      <c r="AF3" s="50"/>
      <c r="AG3" s="50"/>
      <c r="AH3" s="50"/>
      <c r="AI3" s="50"/>
      <c r="AJ3" s="50"/>
      <c r="AK3" s="50"/>
    </row>
    <row r="4" spans="1:37" ht="14.25">
      <c r="A4" s="156" t="s">
        <v>63</v>
      </c>
      <c r="B4" s="48">
        <v>14</v>
      </c>
      <c r="C4" s="26">
        <v>8</v>
      </c>
      <c r="D4" s="26"/>
      <c r="E4" s="26"/>
      <c r="F4" s="26"/>
      <c r="G4" s="26"/>
      <c r="H4" s="46"/>
      <c r="I4" s="151"/>
      <c r="J4" s="73"/>
      <c r="K4" s="49">
        <v>15</v>
      </c>
      <c r="L4" s="26"/>
      <c r="M4" s="26"/>
      <c r="N4" s="26"/>
      <c r="O4" s="26"/>
      <c r="P4" s="73"/>
      <c r="Q4" s="49">
        <v>19</v>
      </c>
      <c r="R4" s="26">
        <v>12</v>
      </c>
      <c r="S4" s="26"/>
      <c r="T4" s="73"/>
      <c r="U4" s="49">
        <v>14</v>
      </c>
      <c r="V4" s="73"/>
      <c r="W4" s="49">
        <v>18</v>
      </c>
      <c r="X4" s="77"/>
      <c r="Y4" s="79"/>
      <c r="Z4" s="75"/>
      <c r="AA4" s="46"/>
      <c r="AB4" s="51">
        <v>16</v>
      </c>
      <c r="AC4" s="66">
        <f>SUM(B4:T4)+SUM(U4:AA4)+AB4</f>
        <v>116</v>
      </c>
      <c r="AD4" s="52">
        <v>2</v>
      </c>
      <c r="AE4" s="50"/>
      <c r="AF4" s="50"/>
      <c r="AG4" s="50"/>
      <c r="AH4" s="50"/>
      <c r="AI4" s="50"/>
      <c r="AJ4" s="50"/>
      <c r="AK4" s="50"/>
    </row>
    <row r="5" spans="1:30" ht="27.75">
      <c r="A5" s="53" t="s">
        <v>82</v>
      </c>
      <c r="B5" s="47">
        <v>12</v>
      </c>
      <c r="C5" s="26">
        <v>2</v>
      </c>
      <c r="D5" s="26"/>
      <c r="E5" s="26"/>
      <c r="F5" s="26"/>
      <c r="G5" s="26"/>
      <c r="H5" s="46"/>
      <c r="I5" s="60">
        <v>18</v>
      </c>
      <c r="J5" s="73"/>
      <c r="K5" s="49">
        <v>16</v>
      </c>
      <c r="L5" s="26">
        <v>5</v>
      </c>
      <c r="M5" s="26">
        <v>7</v>
      </c>
      <c r="N5" s="26"/>
      <c r="O5" s="26"/>
      <c r="P5" s="73"/>
      <c r="Q5" s="49">
        <v>13</v>
      </c>
      <c r="R5" s="26">
        <v>11</v>
      </c>
      <c r="S5" s="26"/>
      <c r="T5" s="73"/>
      <c r="U5" s="49">
        <v>13</v>
      </c>
      <c r="V5" s="73">
        <v>15</v>
      </c>
      <c r="W5" s="49">
        <v>14</v>
      </c>
      <c r="X5" s="77">
        <v>16</v>
      </c>
      <c r="Y5" s="79"/>
      <c r="Z5" s="75"/>
      <c r="AA5" s="46"/>
      <c r="AB5" s="51">
        <v>18</v>
      </c>
      <c r="AC5" s="66">
        <f>B5+I5+K5+Q5+M5+V5+X5+AB5</f>
        <v>115</v>
      </c>
      <c r="AD5" s="52">
        <v>3</v>
      </c>
    </row>
    <row r="6" spans="1:30" ht="14.25">
      <c r="A6" s="155" t="s">
        <v>83</v>
      </c>
      <c r="B6" s="47">
        <v>7</v>
      </c>
      <c r="C6" s="26">
        <v>1</v>
      </c>
      <c r="D6" s="26"/>
      <c r="E6" s="26"/>
      <c r="F6" s="26"/>
      <c r="G6" s="26"/>
      <c r="H6" s="46"/>
      <c r="I6" s="60">
        <v>15</v>
      </c>
      <c r="J6" s="73"/>
      <c r="K6" s="49">
        <v>6</v>
      </c>
      <c r="L6" s="26">
        <v>4</v>
      </c>
      <c r="M6" s="26">
        <v>0.8</v>
      </c>
      <c r="N6" s="26">
        <v>11</v>
      </c>
      <c r="O6" s="26">
        <v>9</v>
      </c>
      <c r="P6" s="73"/>
      <c r="Q6" s="49">
        <v>9</v>
      </c>
      <c r="R6" s="26"/>
      <c r="S6" s="26"/>
      <c r="T6" s="73"/>
      <c r="U6" s="49"/>
      <c r="V6" s="73"/>
      <c r="W6" s="49"/>
      <c r="X6" s="77"/>
      <c r="Y6" s="79">
        <v>20</v>
      </c>
      <c r="Z6" s="75">
        <v>18</v>
      </c>
      <c r="AA6" s="46">
        <v>16</v>
      </c>
      <c r="AB6" s="51">
        <v>15</v>
      </c>
      <c r="AC6" s="66">
        <f>I6+Q6+O6+N6+B6+Y6+Z6+AB6</f>
        <v>104</v>
      </c>
      <c r="AD6" s="52">
        <v>4</v>
      </c>
    </row>
    <row r="7" spans="1:37" ht="27.75">
      <c r="A7" s="154" t="s">
        <v>84</v>
      </c>
      <c r="B7" s="47">
        <v>20</v>
      </c>
      <c r="C7" s="26">
        <v>18</v>
      </c>
      <c r="D7" s="26">
        <v>11</v>
      </c>
      <c r="E7" s="26">
        <v>10</v>
      </c>
      <c r="F7" s="26"/>
      <c r="G7" s="26"/>
      <c r="H7" s="46"/>
      <c r="I7" s="151"/>
      <c r="J7" s="73"/>
      <c r="K7" s="49">
        <v>8</v>
      </c>
      <c r="L7" s="26">
        <v>18</v>
      </c>
      <c r="M7" s="26">
        <v>20</v>
      </c>
      <c r="N7" s="26">
        <v>14</v>
      </c>
      <c r="O7" s="26"/>
      <c r="P7" s="73"/>
      <c r="Q7" s="49">
        <v>10</v>
      </c>
      <c r="R7" s="26"/>
      <c r="S7" s="26"/>
      <c r="T7" s="73"/>
      <c r="U7" s="49"/>
      <c r="V7" s="73"/>
      <c r="W7" s="49"/>
      <c r="X7" s="77"/>
      <c r="Y7" s="79"/>
      <c r="Z7" s="75"/>
      <c r="AA7" s="46"/>
      <c r="AB7" s="51">
        <v>0</v>
      </c>
      <c r="AC7" s="66">
        <f>B7+C7+M7+L7+N7+AB7</f>
        <v>90</v>
      </c>
      <c r="AD7" s="52">
        <v>5</v>
      </c>
      <c r="AE7" s="50"/>
      <c r="AF7" s="50"/>
      <c r="AG7" s="50"/>
      <c r="AH7" s="50"/>
      <c r="AI7" s="50"/>
      <c r="AJ7" s="50"/>
      <c r="AK7" s="50"/>
    </row>
    <row r="8" spans="1:37" ht="15">
      <c r="A8" s="152" t="s">
        <v>147</v>
      </c>
      <c r="B8" s="327"/>
      <c r="C8" s="67"/>
      <c r="D8" s="67"/>
      <c r="E8" s="67"/>
      <c r="F8" s="67"/>
      <c r="G8" s="67"/>
      <c r="H8" s="68"/>
      <c r="I8" s="69">
        <v>20</v>
      </c>
      <c r="J8" s="74"/>
      <c r="K8" s="70">
        <v>12</v>
      </c>
      <c r="L8" s="67"/>
      <c r="M8" s="67"/>
      <c r="N8" s="67"/>
      <c r="O8" s="67"/>
      <c r="P8" s="74"/>
      <c r="Q8" s="70"/>
      <c r="R8" s="67"/>
      <c r="S8" s="67"/>
      <c r="T8" s="74"/>
      <c r="U8" s="70">
        <v>16</v>
      </c>
      <c r="V8" s="74"/>
      <c r="W8" s="70"/>
      <c r="X8" s="78"/>
      <c r="Y8" s="80"/>
      <c r="Z8" s="76"/>
      <c r="AA8" s="68"/>
      <c r="AB8" s="71">
        <v>0</v>
      </c>
      <c r="AC8" s="66">
        <f>SUM(B8:T8)+SUM(U8:AA8)+AB8</f>
        <v>48</v>
      </c>
      <c r="AD8" s="72">
        <v>6</v>
      </c>
      <c r="AE8" s="1"/>
      <c r="AF8" s="1"/>
      <c r="AG8" s="1"/>
      <c r="AH8" s="1"/>
      <c r="AI8" s="1"/>
      <c r="AJ8" s="1"/>
      <c r="AK8" s="1"/>
    </row>
    <row r="9" spans="1:37" ht="14.25">
      <c r="A9" s="153" t="s">
        <v>171</v>
      </c>
      <c r="B9" s="81" t="s">
        <v>35</v>
      </c>
      <c r="C9" s="67">
        <v>0.9</v>
      </c>
      <c r="D9" s="67">
        <v>0.8</v>
      </c>
      <c r="E9" s="67">
        <v>0.6</v>
      </c>
      <c r="F9" s="67"/>
      <c r="G9" s="67"/>
      <c r="H9" s="68"/>
      <c r="I9" s="69">
        <v>16</v>
      </c>
      <c r="J9" s="74"/>
      <c r="K9" s="70">
        <v>1</v>
      </c>
      <c r="L9" s="67">
        <v>0.7</v>
      </c>
      <c r="M9" s="67">
        <v>3</v>
      </c>
      <c r="N9" s="67">
        <v>0.6</v>
      </c>
      <c r="O9" s="67">
        <v>0.9</v>
      </c>
      <c r="P9" s="74">
        <v>2</v>
      </c>
      <c r="Q9" s="70">
        <v>15</v>
      </c>
      <c r="R9" s="67"/>
      <c r="S9" s="67"/>
      <c r="T9" s="74"/>
      <c r="U9" s="70"/>
      <c r="V9" s="74"/>
      <c r="W9" s="70"/>
      <c r="X9" s="78"/>
      <c r="Y9" s="80"/>
      <c r="Z9" s="76"/>
      <c r="AA9" s="68"/>
      <c r="AB9" s="71">
        <v>0</v>
      </c>
      <c r="AC9" s="344">
        <f>I9+Q9+M9+B9+P9+AB9</f>
        <v>40</v>
      </c>
      <c r="AD9" s="72">
        <v>7</v>
      </c>
      <c r="AE9" s="1"/>
      <c r="AF9" s="1"/>
      <c r="AG9" s="1"/>
      <c r="AH9" s="1"/>
      <c r="AI9" s="1"/>
      <c r="AJ9" s="1"/>
      <c r="AK9" s="1"/>
    </row>
    <row r="11" ht="14.25">
      <c r="A11" s="43" t="s">
        <v>126</v>
      </c>
    </row>
  </sheetData>
  <sheetProtection/>
  <mergeCells count="13">
    <mergeCell ref="I2:J2"/>
    <mergeCell ref="B2:H2"/>
    <mergeCell ref="Y2:AA2"/>
    <mergeCell ref="A1:A2"/>
    <mergeCell ref="AB1:AB2"/>
    <mergeCell ref="AC1:AC2"/>
    <mergeCell ref="W2:X2"/>
    <mergeCell ref="U1:AA1"/>
    <mergeCell ref="AD1:AD2"/>
    <mergeCell ref="K2:P2"/>
    <mergeCell ref="Q2:T2"/>
    <mergeCell ref="B1:T1"/>
    <mergeCell ref="U2:V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I9" sqref="I9"/>
    </sheetView>
  </sheetViews>
  <sheetFormatPr defaultColWidth="9.140625" defaultRowHeight="15"/>
  <cols>
    <col min="5" max="5" width="11.28125" style="0" customWidth="1"/>
    <col min="7" max="7" width="17.57421875" style="0" customWidth="1"/>
  </cols>
  <sheetData>
    <row r="1" spans="1:7" ht="14.25">
      <c r="A1" s="411" t="s">
        <v>227</v>
      </c>
      <c r="B1" s="412" t="s">
        <v>228</v>
      </c>
      <c r="C1" s="366"/>
      <c r="D1" s="411" t="s">
        <v>253</v>
      </c>
      <c r="E1" s="411"/>
      <c r="F1" s="411" t="s">
        <v>254</v>
      </c>
      <c r="G1" s="112" t="s">
        <v>265</v>
      </c>
    </row>
    <row r="2" spans="1:7" ht="14.25">
      <c r="A2" s="411">
        <v>1</v>
      </c>
      <c r="B2" s="411" t="s">
        <v>95</v>
      </c>
      <c r="C2" s="411"/>
      <c r="D2" s="413" t="s">
        <v>217</v>
      </c>
      <c r="E2" s="414"/>
      <c r="F2" s="411" t="s">
        <v>255</v>
      </c>
      <c r="G2" s="411" t="s">
        <v>266</v>
      </c>
    </row>
    <row r="3" spans="1:7" ht="14.25">
      <c r="A3" s="411">
        <v>2</v>
      </c>
      <c r="B3" s="411" t="s">
        <v>96</v>
      </c>
      <c r="C3" s="411"/>
      <c r="D3" s="411" t="s">
        <v>218</v>
      </c>
      <c r="E3" s="411"/>
      <c r="F3" s="411" t="s">
        <v>255</v>
      </c>
      <c r="G3" s="411" t="s">
        <v>267</v>
      </c>
    </row>
    <row r="4" spans="1:7" ht="14.25">
      <c r="A4" s="411">
        <v>3</v>
      </c>
      <c r="B4" s="411" t="s">
        <v>97</v>
      </c>
      <c r="C4" s="411"/>
      <c r="D4" s="411" t="s">
        <v>219</v>
      </c>
      <c r="E4" s="411"/>
      <c r="F4" s="411" t="s">
        <v>255</v>
      </c>
      <c r="G4" s="411" t="s">
        <v>268</v>
      </c>
    </row>
    <row r="5" spans="1:7" ht="14.25">
      <c r="A5" s="411">
        <v>4</v>
      </c>
      <c r="B5" s="411" t="s">
        <v>223</v>
      </c>
      <c r="C5" s="411"/>
      <c r="D5" s="411" t="s">
        <v>220</v>
      </c>
      <c r="E5" s="411"/>
      <c r="F5" s="411" t="s">
        <v>255</v>
      </c>
      <c r="G5" s="411" t="s">
        <v>269</v>
      </c>
    </row>
    <row r="6" spans="1:7" ht="14.25">
      <c r="A6" s="411">
        <v>5</v>
      </c>
      <c r="B6" s="411" t="s">
        <v>27</v>
      </c>
      <c r="C6" s="411"/>
      <c r="D6" s="411" t="s">
        <v>222</v>
      </c>
      <c r="E6" s="411"/>
      <c r="F6" s="411" t="s">
        <v>255</v>
      </c>
      <c r="G6" s="411" t="s">
        <v>270</v>
      </c>
    </row>
    <row r="7" spans="1:7" ht="14.25">
      <c r="A7" s="411">
        <v>6</v>
      </c>
      <c r="B7" s="411" t="s">
        <v>64</v>
      </c>
      <c r="C7" s="411"/>
      <c r="D7" s="411" t="s">
        <v>221</v>
      </c>
      <c r="E7" s="411"/>
      <c r="F7" s="411" t="s">
        <v>255</v>
      </c>
      <c r="G7" s="411" t="s">
        <v>271</v>
      </c>
    </row>
    <row r="8" spans="1:7" ht="14.25">
      <c r="A8" s="411">
        <v>7</v>
      </c>
      <c r="B8" s="411" t="s">
        <v>172</v>
      </c>
      <c r="C8" s="411"/>
      <c r="D8" s="411" t="s">
        <v>221</v>
      </c>
      <c r="E8" s="411"/>
      <c r="F8" s="411" t="s">
        <v>255</v>
      </c>
      <c r="G8" s="411" t="s">
        <v>272</v>
      </c>
    </row>
    <row r="9" spans="1:7" ht="14.25">
      <c r="A9" s="411">
        <v>8</v>
      </c>
      <c r="B9" s="411" t="s">
        <v>224</v>
      </c>
      <c r="C9" s="411"/>
      <c r="D9" s="411" t="s">
        <v>221</v>
      </c>
      <c r="E9" s="411"/>
      <c r="F9" s="411" t="s">
        <v>256</v>
      </c>
      <c r="G9" s="411" t="s">
        <v>273</v>
      </c>
    </row>
    <row r="10" spans="1:7" ht="14.25">
      <c r="A10" s="411">
        <v>9</v>
      </c>
      <c r="B10" s="411" t="s">
        <v>225</v>
      </c>
      <c r="C10" s="411"/>
      <c r="D10" s="411" t="s">
        <v>221</v>
      </c>
      <c r="E10" s="411"/>
      <c r="F10" s="411" t="s">
        <v>256</v>
      </c>
      <c r="G10" s="411" t="s">
        <v>274</v>
      </c>
    </row>
    <row r="11" spans="1:7" ht="14.25">
      <c r="A11" s="411">
        <v>10</v>
      </c>
      <c r="B11" s="411" t="s">
        <v>98</v>
      </c>
      <c r="C11" s="411"/>
      <c r="D11" s="411" t="s">
        <v>221</v>
      </c>
      <c r="E11" s="411"/>
      <c r="F11" s="411" t="s">
        <v>256</v>
      </c>
      <c r="G11" s="411" t="s">
        <v>275</v>
      </c>
    </row>
    <row r="12" spans="1:7" ht="14.25">
      <c r="A12" s="411">
        <v>11</v>
      </c>
      <c r="B12" s="411" t="s">
        <v>226</v>
      </c>
      <c r="C12" s="411"/>
      <c r="D12" s="411" t="s">
        <v>221</v>
      </c>
      <c r="E12" s="411"/>
      <c r="F12" s="411" t="s">
        <v>256</v>
      </c>
      <c r="G12" s="411" t="s">
        <v>276</v>
      </c>
    </row>
  </sheetData>
  <sheetProtection/>
  <mergeCells count="2">
    <mergeCell ref="D2:E2"/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50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6.28125" style="1" customWidth="1"/>
    <col min="2" max="2" width="3.421875" style="1" customWidth="1"/>
    <col min="3" max="3" width="7.28125" style="1" customWidth="1"/>
    <col min="4" max="4" width="14.8515625" style="1" customWidth="1"/>
    <col min="5" max="5" width="5.28125" style="1" customWidth="1"/>
    <col min="6" max="6" width="7.8515625" style="62" customWidth="1"/>
    <col min="7" max="7" width="5.7109375" style="1" customWidth="1"/>
    <col min="8" max="8" width="35.57421875" style="1" customWidth="1"/>
    <col min="9" max="9" width="3.57421875" style="1" customWidth="1"/>
    <col min="10" max="10" width="4.7109375" style="1" customWidth="1"/>
    <col min="11" max="11" width="6.421875" style="1" customWidth="1"/>
    <col min="12" max="12" width="4.140625" style="1" customWidth="1"/>
    <col min="13" max="13" width="4.7109375" style="1" customWidth="1"/>
    <col min="14" max="14" width="7.00390625" style="1" customWidth="1"/>
    <col min="15" max="16" width="3.421875" style="1" customWidth="1"/>
    <col min="17" max="17" width="10.28125" style="1" customWidth="1"/>
    <col min="18" max="19" width="6.8515625" style="1" customWidth="1"/>
    <col min="20" max="20" width="15.421875" style="1" customWidth="1"/>
    <col min="21" max="21" width="11.140625" style="1" bestFit="1" customWidth="1"/>
    <col min="22" max="16384" width="9.140625" style="1" customWidth="1"/>
  </cols>
  <sheetData>
    <row r="1" spans="1:20" ht="14.25">
      <c r="A1" s="415" t="s">
        <v>86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</row>
    <row r="2" spans="1:20" ht="14.25">
      <c r="A2" s="415" t="s">
        <v>49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5" thickBot="1">
      <c r="A3" s="416"/>
      <c r="B3" s="417"/>
      <c r="C3" s="417"/>
      <c r="D3" s="417"/>
      <c r="E3" s="417"/>
      <c r="F3" s="417"/>
      <c r="G3" s="417"/>
      <c r="H3" s="417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</row>
    <row r="4" spans="1:20" ht="15" thickBot="1">
      <c r="A4" s="418"/>
      <c r="B4" s="418"/>
      <c r="C4" s="418"/>
      <c r="D4" s="418"/>
      <c r="E4" s="418"/>
      <c r="F4" s="419"/>
      <c r="G4" s="418"/>
      <c r="H4" s="418"/>
      <c r="I4" s="418"/>
      <c r="J4" s="418"/>
      <c r="K4" s="420" t="s">
        <v>25</v>
      </c>
      <c r="L4" s="418"/>
      <c r="M4" s="418"/>
      <c r="N4" s="418"/>
      <c r="O4" s="418"/>
      <c r="P4" s="418"/>
      <c r="Q4" s="501" t="s">
        <v>0</v>
      </c>
      <c r="R4" s="422"/>
      <c r="S4" s="422"/>
      <c r="T4" s="423"/>
    </row>
    <row r="5" spans="1:20" ht="24.75" thickBot="1">
      <c r="A5" s="179" t="s">
        <v>1</v>
      </c>
      <c r="B5" s="425" t="s">
        <v>93</v>
      </c>
      <c r="C5" s="426" t="s">
        <v>2</v>
      </c>
      <c r="D5" s="427" t="s">
        <v>87</v>
      </c>
      <c r="E5" s="426" t="s">
        <v>3</v>
      </c>
      <c r="F5" s="428">
        <v>2022</v>
      </c>
      <c r="G5" s="418"/>
      <c r="H5" s="429" t="s">
        <v>4</v>
      </c>
      <c r="I5" s="418"/>
      <c r="J5" s="418"/>
      <c r="K5" s="418" t="s">
        <v>5</v>
      </c>
      <c r="L5" s="418"/>
      <c r="M5" s="418"/>
      <c r="N5" s="418"/>
      <c r="O5" s="418"/>
      <c r="P5" s="418"/>
      <c r="Q5" s="430" t="s">
        <v>119</v>
      </c>
      <c r="R5" s="431"/>
      <c r="S5" s="432"/>
      <c r="T5" s="432"/>
    </row>
    <row r="6" spans="1:20" ht="18" thickBot="1">
      <c r="A6" s="418"/>
      <c r="B6" s="418"/>
      <c r="C6" s="418"/>
      <c r="D6" s="418"/>
      <c r="E6" s="418"/>
      <c r="F6" s="419"/>
      <c r="G6" s="418"/>
      <c r="H6" s="434" t="s">
        <v>37</v>
      </c>
      <c r="I6" s="418"/>
      <c r="J6" s="418"/>
      <c r="K6" s="418"/>
      <c r="L6" s="418"/>
      <c r="M6" s="418"/>
      <c r="N6" s="418"/>
      <c r="O6" s="418"/>
      <c r="P6" s="418"/>
      <c r="Q6" s="435" t="s">
        <v>118</v>
      </c>
      <c r="R6" s="436"/>
      <c r="S6" s="437"/>
      <c r="T6" s="437"/>
    </row>
    <row r="7" spans="1:20" ht="15">
      <c r="A7" s="438" t="s">
        <v>88</v>
      </c>
      <c r="B7" s="439"/>
      <c r="C7" s="439"/>
      <c r="D7" s="440"/>
      <c r="E7" s="418"/>
      <c r="F7" s="419" t="s">
        <v>85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ht="15">
      <c r="A8" s="441" t="s">
        <v>89</v>
      </c>
      <c r="B8" s="442"/>
      <c r="C8" s="442"/>
      <c r="D8" s="443"/>
      <c r="E8" s="418"/>
      <c r="F8" s="419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502" t="s">
        <v>83</v>
      </c>
      <c r="R8" s="503"/>
      <c r="S8" s="503"/>
      <c r="T8" s="504"/>
    </row>
    <row r="9" spans="1:20" ht="6.75" customHeight="1">
      <c r="A9" s="418"/>
      <c r="B9" s="418"/>
      <c r="C9" s="418"/>
      <c r="D9" s="418"/>
      <c r="E9" s="418"/>
      <c r="F9" s="419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</row>
    <row r="10" spans="1:20" ht="13.5" customHeight="1">
      <c r="A10" s="460" t="s">
        <v>6</v>
      </c>
      <c r="B10" s="505" t="s">
        <v>18</v>
      </c>
      <c r="C10" s="506"/>
      <c r="D10" s="507"/>
      <c r="E10" s="464" t="s">
        <v>8</v>
      </c>
      <c r="F10" s="508" t="s">
        <v>9</v>
      </c>
      <c r="G10" s="467" t="s">
        <v>10</v>
      </c>
      <c r="H10" s="509" t="s">
        <v>11</v>
      </c>
      <c r="I10" s="464" t="s">
        <v>12</v>
      </c>
      <c r="J10" s="467" t="s">
        <v>52</v>
      </c>
      <c r="K10" s="467" t="s">
        <v>53</v>
      </c>
      <c r="L10" s="510" t="s">
        <v>55</v>
      </c>
      <c r="M10" s="511"/>
      <c r="N10" s="511"/>
      <c r="O10" s="511"/>
      <c r="P10" s="512"/>
      <c r="Q10" s="467" t="s">
        <v>14</v>
      </c>
      <c r="R10" s="464" t="s">
        <v>80</v>
      </c>
      <c r="S10" s="464" t="s">
        <v>54</v>
      </c>
      <c r="T10" s="464" t="s">
        <v>15</v>
      </c>
    </row>
    <row r="11" spans="1:20" ht="72" customHeight="1">
      <c r="A11" s="513"/>
      <c r="B11" s="514"/>
      <c r="C11" s="515"/>
      <c r="D11" s="516"/>
      <c r="E11" s="477"/>
      <c r="F11" s="476"/>
      <c r="G11" s="476"/>
      <c r="H11" s="517"/>
      <c r="I11" s="477"/>
      <c r="J11" s="476"/>
      <c r="K11" s="476"/>
      <c r="L11" s="518" t="s">
        <v>19</v>
      </c>
      <c r="M11" s="519" t="s">
        <v>13</v>
      </c>
      <c r="N11" s="519" t="s">
        <v>20</v>
      </c>
      <c r="O11" s="519" t="s">
        <v>16</v>
      </c>
      <c r="P11" s="519" t="s">
        <v>17</v>
      </c>
      <c r="Q11" s="476"/>
      <c r="R11" s="477"/>
      <c r="S11" s="477"/>
      <c r="T11" s="477"/>
    </row>
    <row r="12" spans="1:21" ht="16.5" customHeight="1">
      <c r="A12" s="19"/>
      <c r="B12" s="82"/>
      <c r="C12" s="83"/>
      <c r="D12" s="84"/>
      <c r="E12" s="85"/>
      <c r="F12" s="86"/>
      <c r="G12" s="85"/>
      <c r="H12" s="87" t="s">
        <v>111</v>
      </c>
      <c r="I12" s="85"/>
      <c r="J12" s="85"/>
      <c r="K12" s="88"/>
      <c r="L12" s="22"/>
      <c r="M12" s="22"/>
      <c r="N12" s="89"/>
      <c r="O12" s="89"/>
      <c r="P12" s="89"/>
      <c r="Q12" s="90"/>
      <c r="R12" s="520"/>
      <c r="S12" s="41"/>
      <c r="T12" s="92"/>
      <c r="U12" s="62"/>
    </row>
    <row r="13" spans="1:21" ht="14.25">
      <c r="A13" s="19" t="s">
        <v>32</v>
      </c>
      <c r="B13" s="93" t="s">
        <v>187</v>
      </c>
      <c r="C13" s="180"/>
      <c r="D13" s="94"/>
      <c r="E13" s="95">
        <v>2012</v>
      </c>
      <c r="F13" s="96">
        <v>31.4</v>
      </c>
      <c r="G13" s="97" t="s">
        <v>23</v>
      </c>
      <c r="H13" s="95" t="s">
        <v>63</v>
      </c>
      <c r="I13" s="22">
        <v>6</v>
      </c>
      <c r="J13" s="88">
        <v>0.75</v>
      </c>
      <c r="K13" s="88">
        <v>1.2</v>
      </c>
      <c r="L13" s="22">
        <v>120</v>
      </c>
      <c r="M13" s="22">
        <v>164</v>
      </c>
      <c r="N13" s="89">
        <f>SUM(L13,0.5*M13)</f>
        <v>202</v>
      </c>
      <c r="O13" s="89"/>
      <c r="P13" s="89"/>
      <c r="Q13" s="90">
        <f>N13*K13*J13</f>
        <v>181.79999999999998</v>
      </c>
      <c r="R13" s="520">
        <v>14</v>
      </c>
      <c r="S13" s="97" t="s">
        <v>23</v>
      </c>
      <c r="T13" s="99" t="s">
        <v>64</v>
      </c>
      <c r="U13" s="62" t="s">
        <v>214</v>
      </c>
    </row>
    <row r="14" spans="1:21" ht="15">
      <c r="A14" s="19"/>
      <c r="B14" s="100"/>
      <c r="C14" s="101"/>
      <c r="D14" s="102"/>
      <c r="E14" s="91"/>
      <c r="F14" s="88"/>
      <c r="G14" s="97"/>
      <c r="H14" s="87" t="s">
        <v>112</v>
      </c>
      <c r="I14" s="91"/>
      <c r="J14" s="91"/>
      <c r="K14" s="103"/>
      <c r="L14" s="22"/>
      <c r="M14" s="22"/>
      <c r="N14" s="89"/>
      <c r="O14" s="89"/>
      <c r="P14" s="89"/>
      <c r="Q14" s="90"/>
      <c r="R14" s="520"/>
      <c r="S14" s="22"/>
      <c r="T14" s="99"/>
      <c r="U14" s="62"/>
    </row>
    <row r="15" spans="1:21" ht="14.25">
      <c r="A15" s="19" t="s">
        <v>32</v>
      </c>
      <c r="B15" s="148" t="s">
        <v>144</v>
      </c>
      <c r="C15" s="180"/>
      <c r="D15" s="94"/>
      <c r="E15" s="107">
        <v>2011</v>
      </c>
      <c r="F15" s="108">
        <v>37.4</v>
      </c>
      <c r="G15" s="97" t="s">
        <v>129</v>
      </c>
      <c r="H15" s="41" t="s">
        <v>130</v>
      </c>
      <c r="I15" s="22">
        <v>10</v>
      </c>
      <c r="J15" s="487">
        <v>1.5</v>
      </c>
      <c r="K15" s="88">
        <v>1.1</v>
      </c>
      <c r="L15" s="22">
        <v>86</v>
      </c>
      <c r="M15" s="22">
        <v>64</v>
      </c>
      <c r="N15" s="89">
        <f>SUM(L15,0.5*M15)</f>
        <v>118</v>
      </c>
      <c r="O15" s="22"/>
      <c r="P15" s="22"/>
      <c r="Q15" s="90">
        <f>N15*K15*J15</f>
        <v>194.70000000000002</v>
      </c>
      <c r="R15" s="523">
        <v>0.9</v>
      </c>
      <c r="S15" s="97" t="s">
        <v>23</v>
      </c>
      <c r="T15" s="491" t="s">
        <v>131</v>
      </c>
      <c r="U15" s="1" t="s">
        <v>242</v>
      </c>
    </row>
    <row r="16" spans="1:21" ht="15" customHeight="1">
      <c r="A16" s="19" t="s">
        <v>33</v>
      </c>
      <c r="B16" s="148" t="s">
        <v>137</v>
      </c>
      <c r="C16" s="180"/>
      <c r="D16" s="94"/>
      <c r="E16" s="107">
        <v>2012</v>
      </c>
      <c r="F16" s="524">
        <v>35.5</v>
      </c>
      <c r="G16" s="97" t="s">
        <v>129</v>
      </c>
      <c r="H16" s="41" t="s">
        <v>130</v>
      </c>
      <c r="I16" s="22">
        <v>6</v>
      </c>
      <c r="J16" s="88">
        <v>0.75</v>
      </c>
      <c r="K16" s="88">
        <v>1.1</v>
      </c>
      <c r="L16" s="22">
        <v>61</v>
      </c>
      <c r="M16" s="22">
        <v>107</v>
      </c>
      <c r="N16" s="89">
        <f>SUM(L16,0.5*M16)</f>
        <v>114.5</v>
      </c>
      <c r="O16" s="22"/>
      <c r="P16" s="22"/>
      <c r="Q16" s="90">
        <f>N16*K16*J16</f>
        <v>94.4625</v>
      </c>
      <c r="R16" s="523">
        <v>16</v>
      </c>
      <c r="S16" s="97" t="s">
        <v>23</v>
      </c>
      <c r="T16" s="491" t="s">
        <v>131</v>
      </c>
      <c r="U16" s="1" t="s">
        <v>34</v>
      </c>
    </row>
    <row r="17" spans="1:21" ht="15" customHeight="1">
      <c r="A17" s="19" t="s">
        <v>34</v>
      </c>
      <c r="B17" s="104" t="s">
        <v>178</v>
      </c>
      <c r="C17" s="105"/>
      <c r="D17" s="106"/>
      <c r="E17" s="107">
        <v>2012</v>
      </c>
      <c r="F17" s="108">
        <v>36.6</v>
      </c>
      <c r="G17" s="109" t="s">
        <v>23</v>
      </c>
      <c r="H17" s="41" t="s">
        <v>171</v>
      </c>
      <c r="I17" s="41">
        <v>8</v>
      </c>
      <c r="J17" s="110">
        <v>1</v>
      </c>
      <c r="K17" s="88">
        <v>1.1</v>
      </c>
      <c r="L17" s="22">
        <v>25</v>
      </c>
      <c r="M17" s="22">
        <v>77</v>
      </c>
      <c r="N17" s="89">
        <f>SUM(L17,0.5*M17)</f>
        <v>63.5</v>
      </c>
      <c r="O17" s="22"/>
      <c r="P17" s="22"/>
      <c r="Q17" s="90">
        <f>N17*K17*J17</f>
        <v>69.85000000000001</v>
      </c>
      <c r="R17" s="520">
        <v>3</v>
      </c>
      <c r="S17" s="97" t="s">
        <v>23</v>
      </c>
      <c r="T17" s="111" t="s">
        <v>172</v>
      </c>
      <c r="U17" s="62" t="s">
        <v>239</v>
      </c>
    </row>
    <row r="18" spans="1:21" ht="15">
      <c r="A18" s="19"/>
      <c r="B18" s="100"/>
      <c r="C18" s="101"/>
      <c r="D18" s="102"/>
      <c r="E18" s="91"/>
      <c r="F18" s="88"/>
      <c r="G18" s="97"/>
      <c r="H18" s="87" t="s">
        <v>113</v>
      </c>
      <c r="I18" s="91"/>
      <c r="J18" s="91"/>
      <c r="K18" s="103"/>
      <c r="L18" s="22"/>
      <c r="M18" s="22"/>
      <c r="N18" s="89"/>
      <c r="O18" s="89"/>
      <c r="P18" s="89"/>
      <c r="Q18" s="90"/>
      <c r="R18" s="520"/>
      <c r="S18" s="22"/>
      <c r="T18" s="99"/>
      <c r="U18" s="62"/>
    </row>
    <row r="19" spans="1:21" ht="15" customHeight="1">
      <c r="A19" s="19" t="s">
        <v>32</v>
      </c>
      <c r="B19" s="148" t="s">
        <v>142</v>
      </c>
      <c r="C19" s="180"/>
      <c r="D19" s="94"/>
      <c r="E19" s="107">
        <v>2012</v>
      </c>
      <c r="F19" s="108">
        <v>40</v>
      </c>
      <c r="G19" s="97" t="s">
        <v>129</v>
      </c>
      <c r="H19" s="41" t="s">
        <v>130</v>
      </c>
      <c r="I19" s="22">
        <v>10</v>
      </c>
      <c r="J19" s="487">
        <v>1.5</v>
      </c>
      <c r="K19" s="88">
        <v>1.05</v>
      </c>
      <c r="L19" s="22">
        <v>70</v>
      </c>
      <c r="M19" s="22">
        <v>93</v>
      </c>
      <c r="N19" s="89">
        <f>SUM(L19,0.5*M19)</f>
        <v>116.5</v>
      </c>
      <c r="O19" s="22"/>
      <c r="P19" s="22"/>
      <c r="Q19" s="90">
        <f>N19*K19*J19</f>
        <v>183.4875</v>
      </c>
      <c r="R19" s="520">
        <v>15</v>
      </c>
      <c r="S19" s="97" t="s">
        <v>23</v>
      </c>
      <c r="T19" s="491" t="s">
        <v>131</v>
      </c>
      <c r="U19" s="1" t="s">
        <v>35</v>
      </c>
    </row>
    <row r="20" spans="1:21" ht="14.25">
      <c r="A20" s="19" t="s">
        <v>33</v>
      </c>
      <c r="B20" s="522" t="s">
        <v>143</v>
      </c>
      <c r="C20" s="180"/>
      <c r="D20" s="94"/>
      <c r="E20" s="107">
        <v>2010</v>
      </c>
      <c r="F20" s="108">
        <v>39.2</v>
      </c>
      <c r="G20" s="97" t="s">
        <v>129</v>
      </c>
      <c r="H20" s="132" t="s">
        <v>130</v>
      </c>
      <c r="I20" s="22">
        <v>10</v>
      </c>
      <c r="J20" s="487">
        <v>1.5</v>
      </c>
      <c r="K20" s="88">
        <v>1.05</v>
      </c>
      <c r="L20" s="22">
        <v>78</v>
      </c>
      <c r="M20" s="22">
        <v>71</v>
      </c>
      <c r="N20" s="89">
        <f>SUM(L20,0.5*M20)</f>
        <v>113.5</v>
      </c>
      <c r="O20" s="22"/>
      <c r="P20" s="22"/>
      <c r="Q20" s="90">
        <f>N20*K20*J20</f>
        <v>178.76250000000002</v>
      </c>
      <c r="R20" s="520">
        <v>13</v>
      </c>
      <c r="S20" s="97" t="s">
        <v>23</v>
      </c>
      <c r="T20" s="491" t="s">
        <v>131</v>
      </c>
      <c r="U20" s="1" t="s">
        <v>215</v>
      </c>
    </row>
    <row r="21" spans="1:21" ht="15" customHeight="1">
      <c r="A21" s="19" t="s">
        <v>34</v>
      </c>
      <c r="B21" s="148" t="s">
        <v>141</v>
      </c>
      <c r="C21" s="180"/>
      <c r="D21" s="94"/>
      <c r="E21" s="107">
        <v>2011</v>
      </c>
      <c r="F21" s="108">
        <v>42</v>
      </c>
      <c r="G21" s="97" t="s">
        <v>129</v>
      </c>
      <c r="H21" s="41" t="s">
        <v>130</v>
      </c>
      <c r="I21" s="22">
        <v>8</v>
      </c>
      <c r="J21" s="487">
        <v>1</v>
      </c>
      <c r="K21" s="88">
        <v>1.05</v>
      </c>
      <c r="L21" s="22">
        <v>50</v>
      </c>
      <c r="M21" s="22">
        <v>158</v>
      </c>
      <c r="N21" s="89">
        <f>SUM(L21,0.5*M21)</f>
        <v>129</v>
      </c>
      <c r="O21" s="22"/>
      <c r="P21" s="22"/>
      <c r="Q21" s="90">
        <f>N21*K21*J21</f>
        <v>135.45000000000002</v>
      </c>
      <c r="R21" s="520">
        <v>9</v>
      </c>
      <c r="S21" s="97" t="s">
        <v>23</v>
      </c>
      <c r="T21" s="491" t="s">
        <v>131</v>
      </c>
      <c r="U21" s="1" t="s">
        <v>232</v>
      </c>
    </row>
    <row r="22" spans="1:21" ht="15" customHeight="1">
      <c r="A22" s="19" t="s">
        <v>214</v>
      </c>
      <c r="B22" s="148" t="s">
        <v>139</v>
      </c>
      <c r="C22" s="180"/>
      <c r="D22" s="94"/>
      <c r="E22" s="107">
        <v>2012</v>
      </c>
      <c r="F22" s="108">
        <v>40.4</v>
      </c>
      <c r="G22" s="97" t="s">
        <v>129</v>
      </c>
      <c r="H22" s="41" t="s">
        <v>130</v>
      </c>
      <c r="I22" s="22">
        <v>6</v>
      </c>
      <c r="J22" s="88">
        <v>0.75</v>
      </c>
      <c r="K22" s="88">
        <v>1.05</v>
      </c>
      <c r="L22" s="22">
        <v>59</v>
      </c>
      <c r="M22" s="22">
        <v>169</v>
      </c>
      <c r="N22" s="89">
        <f>SUM(L22,0.5*M22)</f>
        <v>143.5</v>
      </c>
      <c r="O22" s="22"/>
      <c r="P22" s="22"/>
      <c r="Q22" s="90">
        <f>N22*K22*J22</f>
        <v>113.00625000000001</v>
      </c>
      <c r="R22" s="520">
        <v>5</v>
      </c>
      <c r="S22" s="97" t="s">
        <v>23</v>
      </c>
      <c r="T22" s="491" t="s">
        <v>131</v>
      </c>
      <c r="U22" s="1" t="s">
        <v>237</v>
      </c>
    </row>
    <row r="23" spans="1:21" ht="15" customHeight="1">
      <c r="A23" s="19" t="s">
        <v>35</v>
      </c>
      <c r="B23" s="338" t="s">
        <v>185</v>
      </c>
      <c r="C23" s="525"/>
      <c r="D23" s="526"/>
      <c r="E23" s="107">
        <v>2012</v>
      </c>
      <c r="F23" s="527">
        <v>38.5</v>
      </c>
      <c r="G23" s="109" t="s">
        <v>23</v>
      </c>
      <c r="H23" s="129" t="s">
        <v>63</v>
      </c>
      <c r="I23" s="22">
        <v>6</v>
      </c>
      <c r="J23" s="88">
        <v>0.75</v>
      </c>
      <c r="K23" s="88">
        <v>1.05</v>
      </c>
      <c r="L23" s="22">
        <v>69</v>
      </c>
      <c r="M23" s="22"/>
      <c r="N23" s="89">
        <f>SUM(L23,0.5*M23)</f>
        <v>69</v>
      </c>
      <c r="O23" s="22"/>
      <c r="P23" s="22"/>
      <c r="Q23" s="90">
        <f>N23*K23*J23</f>
        <v>54.337500000000006</v>
      </c>
      <c r="R23" s="520">
        <v>8</v>
      </c>
      <c r="S23" s="97" t="s">
        <v>23</v>
      </c>
      <c r="T23" s="92" t="s">
        <v>64</v>
      </c>
      <c r="U23" s="62" t="s">
        <v>233</v>
      </c>
    </row>
    <row r="24" spans="1:21" ht="15" customHeight="1">
      <c r="A24" s="19" t="s">
        <v>215</v>
      </c>
      <c r="B24" s="148" t="s">
        <v>140</v>
      </c>
      <c r="C24" s="180"/>
      <c r="D24" s="94"/>
      <c r="E24" s="107">
        <v>2012</v>
      </c>
      <c r="F24" s="108">
        <v>38.8</v>
      </c>
      <c r="G24" s="97" t="s">
        <v>129</v>
      </c>
      <c r="H24" s="41" t="s">
        <v>130</v>
      </c>
      <c r="I24" s="22">
        <v>8</v>
      </c>
      <c r="J24" s="487">
        <v>1</v>
      </c>
      <c r="K24" s="88">
        <v>1.05</v>
      </c>
      <c r="L24" s="22">
        <v>24</v>
      </c>
      <c r="M24" s="22">
        <v>41</v>
      </c>
      <c r="N24" s="89">
        <f>SUM(L24,0.5*M24)</f>
        <v>44.5</v>
      </c>
      <c r="O24" s="22"/>
      <c r="P24" s="22"/>
      <c r="Q24" s="90">
        <f>N24*K24*J24</f>
        <v>46.725</v>
      </c>
      <c r="R24" s="520">
        <v>0.7</v>
      </c>
      <c r="S24" s="97" t="s">
        <v>23</v>
      </c>
      <c r="T24" s="491" t="s">
        <v>131</v>
      </c>
      <c r="U24" s="1" t="s">
        <v>244</v>
      </c>
    </row>
    <row r="25" spans="1:21" ht="14.25">
      <c r="A25" s="19" t="s">
        <v>229</v>
      </c>
      <c r="B25" s="104" t="s">
        <v>177</v>
      </c>
      <c r="C25" s="105"/>
      <c r="D25" s="106"/>
      <c r="E25" s="107">
        <v>2011</v>
      </c>
      <c r="F25" s="108">
        <v>38.5</v>
      </c>
      <c r="G25" s="109" t="s">
        <v>23</v>
      </c>
      <c r="H25" s="41" t="s">
        <v>171</v>
      </c>
      <c r="I25" s="41">
        <v>10</v>
      </c>
      <c r="J25" s="113">
        <v>1.5</v>
      </c>
      <c r="K25" s="88">
        <v>1.05</v>
      </c>
      <c r="L25" s="22">
        <v>12</v>
      </c>
      <c r="M25" s="22">
        <v>34</v>
      </c>
      <c r="N25" s="89">
        <f>SUM(L25,0.5*M25)</f>
        <v>29</v>
      </c>
      <c r="O25" s="22"/>
      <c r="P25" s="22"/>
      <c r="Q25" s="90">
        <f>N25*K25*J25</f>
        <v>45.675000000000004</v>
      </c>
      <c r="R25" s="520">
        <v>0.6</v>
      </c>
      <c r="S25" s="97" t="s">
        <v>23</v>
      </c>
      <c r="T25" s="111" t="s">
        <v>172</v>
      </c>
      <c r="U25" s="62" t="s">
        <v>245</v>
      </c>
    </row>
    <row r="26" spans="1:21" ht="15">
      <c r="A26" s="19"/>
      <c r="B26" s="100"/>
      <c r="C26" s="180"/>
      <c r="D26" s="94"/>
      <c r="E26" s="107"/>
      <c r="F26" s="108"/>
      <c r="G26" s="22"/>
      <c r="H26" s="114" t="s">
        <v>120</v>
      </c>
      <c r="I26" s="91"/>
      <c r="J26" s="91"/>
      <c r="K26" s="103"/>
      <c r="L26" s="22"/>
      <c r="M26" s="22"/>
      <c r="N26" s="89"/>
      <c r="O26" s="22"/>
      <c r="P26" s="22"/>
      <c r="Q26" s="88"/>
      <c r="R26" s="520"/>
      <c r="S26" s="22"/>
      <c r="T26" s="111"/>
      <c r="U26" s="62"/>
    </row>
    <row r="27" spans="1:21" ht="14.25">
      <c r="A27" s="19" t="s">
        <v>32</v>
      </c>
      <c r="B27" s="100" t="s">
        <v>153</v>
      </c>
      <c r="C27" s="180"/>
      <c r="D27" s="94"/>
      <c r="E27" s="107">
        <v>2010</v>
      </c>
      <c r="F27" s="108">
        <v>65.9</v>
      </c>
      <c r="G27" s="116" t="s">
        <v>23</v>
      </c>
      <c r="H27" s="41" t="s">
        <v>36</v>
      </c>
      <c r="I27" s="91">
        <v>12</v>
      </c>
      <c r="J27" s="88">
        <v>2</v>
      </c>
      <c r="K27" s="88">
        <v>1</v>
      </c>
      <c r="L27" s="22">
        <v>34</v>
      </c>
      <c r="M27" s="22">
        <v>188</v>
      </c>
      <c r="N27" s="89">
        <f aca="true" t="shared" si="0" ref="N27:N37">SUM(L27,0.5*M27)</f>
        <v>128</v>
      </c>
      <c r="O27" s="22"/>
      <c r="P27" s="22"/>
      <c r="Q27" s="90">
        <f aca="true" t="shared" si="1" ref="Q27:Q37">N27*K27*J27</f>
        <v>256</v>
      </c>
      <c r="R27" s="520">
        <v>18</v>
      </c>
      <c r="S27" s="97" t="s">
        <v>23</v>
      </c>
      <c r="T27" s="92" t="s">
        <v>73</v>
      </c>
      <c r="U27" s="62" t="s">
        <v>33</v>
      </c>
    </row>
    <row r="28" spans="1:21" ht="14.25">
      <c r="A28" s="19" t="s">
        <v>33</v>
      </c>
      <c r="B28" s="528" t="s">
        <v>152</v>
      </c>
      <c r="C28" s="525"/>
      <c r="D28" s="526"/>
      <c r="E28" s="107">
        <v>2010</v>
      </c>
      <c r="F28" s="527">
        <v>60.4</v>
      </c>
      <c r="G28" s="109" t="s">
        <v>23</v>
      </c>
      <c r="H28" s="41" t="s">
        <v>36</v>
      </c>
      <c r="I28" s="41">
        <v>8</v>
      </c>
      <c r="J28" s="88">
        <v>1</v>
      </c>
      <c r="K28" s="88">
        <v>1</v>
      </c>
      <c r="L28" s="22">
        <v>124</v>
      </c>
      <c r="M28" s="22">
        <v>182</v>
      </c>
      <c r="N28" s="89">
        <f t="shared" si="0"/>
        <v>215</v>
      </c>
      <c r="O28" s="22"/>
      <c r="P28" s="22"/>
      <c r="Q28" s="90">
        <f t="shared" si="1"/>
        <v>215</v>
      </c>
      <c r="R28" s="520">
        <v>12</v>
      </c>
      <c r="S28" s="97" t="s">
        <v>23</v>
      </c>
      <c r="T28" s="92" t="s">
        <v>73</v>
      </c>
      <c r="U28" s="62" t="s">
        <v>229</v>
      </c>
    </row>
    <row r="29" spans="1:21" ht="14.25">
      <c r="A29" s="19" t="s">
        <v>34</v>
      </c>
      <c r="B29" s="104" t="s">
        <v>201</v>
      </c>
      <c r="C29" s="105"/>
      <c r="D29" s="106"/>
      <c r="E29" s="107">
        <v>2011</v>
      </c>
      <c r="F29" s="108">
        <v>43.5</v>
      </c>
      <c r="G29" s="109" t="s">
        <v>23</v>
      </c>
      <c r="H29" s="42" t="s">
        <v>198</v>
      </c>
      <c r="I29" s="41">
        <v>8</v>
      </c>
      <c r="J29" s="88">
        <v>1</v>
      </c>
      <c r="K29" s="88">
        <v>1</v>
      </c>
      <c r="L29" s="22">
        <v>76</v>
      </c>
      <c r="M29" s="22">
        <v>182</v>
      </c>
      <c r="N29" s="89">
        <f t="shared" si="0"/>
        <v>167</v>
      </c>
      <c r="O29" s="22"/>
      <c r="P29" s="22"/>
      <c r="Q29" s="90">
        <f t="shared" si="1"/>
        <v>167</v>
      </c>
      <c r="R29" s="520">
        <v>2</v>
      </c>
      <c r="S29" s="97" t="s">
        <v>23</v>
      </c>
      <c r="T29" s="111" t="s">
        <v>200</v>
      </c>
      <c r="U29" s="62" t="s">
        <v>240</v>
      </c>
    </row>
    <row r="30" spans="1:21" ht="14.25">
      <c r="A30" s="19" t="s">
        <v>35</v>
      </c>
      <c r="B30" s="528" t="s">
        <v>155</v>
      </c>
      <c r="C30" s="525"/>
      <c r="D30" s="526"/>
      <c r="E30" s="107">
        <v>2011</v>
      </c>
      <c r="F30" s="527">
        <v>44.3</v>
      </c>
      <c r="G30" s="109" t="s">
        <v>23</v>
      </c>
      <c r="H30" s="41" t="s">
        <v>36</v>
      </c>
      <c r="I30" s="41">
        <v>6</v>
      </c>
      <c r="J30" s="88">
        <v>0.75</v>
      </c>
      <c r="K30" s="88">
        <v>1</v>
      </c>
      <c r="L30" s="22">
        <v>130</v>
      </c>
      <c r="M30" s="22">
        <v>174</v>
      </c>
      <c r="N30" s="89">
        <f t="shared" si="0"/>
        <v>217</v>
      </c>
      <c r="O30" s="22"/>
      <c r="P30" s="22"/>
      <c r="Q30" s="90">
        <f t="shared" si="1"/>
        <v>162.75</v>
      </c>
      <c r="R30" s="520">
        <v>7</v>
      </c>
      <c r="S30" s="97" t="s">
        <v>23</v>
      </c>
      <c r="T30" s="92" t="s">
        <v>73</v>
      </c>
      <c r="U30" s="62" t="s">
        <v>235</v>
      </c>
    </row>
    <row r="31" spans="1:21" ht="14.25">
      <c r="A31" s="19" t="s">
        <v>214</v>
      </c>
      <c r="B31" s="528" t="s">
        <v>154</v>
      </c>
      <c r="C31" s="525"/>
      <c r="D31" s="526"/>
      <c r="E31" s="107">
        <v>2011</v>
      </c>
      <c r="F31" s="527">
        <v>54.3</v>
      </c>
      <c r="G31" s="109" t="s">
        <v>23</v>
      </c>
      <c r="H31" s="41" t="s">
        <v>36</v>
      </c>
      <c r="I31" s="41">
        <v>6</v>
      </c>
      <c r="J31" s="88">
        <v>0.75</v>
      </c>
      <c r="K31" s="88">
        <v>1</v>
      </c>
      <c r="L31" s="22">
        <v>107</v>
      </c>
      <c r="M31" s="22">
        <v>161</v>
      </c>
      <c r="N31" s="89">
        <f t="shared" si="0"/>
        <v>187.5</v>
      </c>
      <c r="O31" s="22"/>
      <c r="P31" s="22"/>
      <c r="Q31" s="90">
        <f t="shared" si="1"/>
        <v>140.625</v>
      </c>
      <c r="R31" s="520">
        <v>1</v>
      </c>
      <c r="S31" s="97" t="s">
        <v>23</v>
      </c>
      <c r="T31" s="92" t="s">
        <v>73</v>
      </c>
      <c r="U31" s="62" t="s">
        <v>241</v>
      </c>
    </row>
    <row r="32" spans="1:21" ht="14.25">
      <c r="A32" s="19" t="s">
        <v>215</v>
      </c>
      <c r="B32" s="148" t="s">
        <v>161</v>
      </c>
      <c r="C32" s="105"/>
      <c r="D32" s="106"/>
      <c r="E32" s="107">
        <v>2010</v>
      </c>
      <c r="F32" s="108">
        <v>70</v>
      </c>
      <c r="G32" s="97" t="s">
        <v>23</v>
      </c>
      <c r="H32" s="41" t="s">
        <v>26</v>
      </c>
      <c r="I32" s="41">
        <v>10</v>
      </c>
      <c r="J32" s="115">
        <v>1.5</v>
      </c>
      <c r="K32" s="88">
        <v>1</v>
      </c>
      <c r="L32" s="22">
        <v>32</v>
      </c>
      <c r="M32" s="22">
        <v>104</v>
      </c>
      <c r="N32" s="89">
        <f t="shared" si="0"/>
        <v>84</v>
      </c>
      <c r="O32" s="22"/>
      <c r="P32" s="22"/>
      <c r="Q32" s="90">
        <f t="shared" si="1"/>
        <v>126</v>
      </c>
      <c r="R32" s="520">
        <v>10</v>
      </c>
      <c r="S32" s="97" t="s">
        <v>23</v>
      </c>
      <c r="T32" s="99" t="s">
        <v>27</v>
      </c>
      <c r="U32" s="62" t="s">
        <v>231</v>
      </c>
    </row>
    <row r="33" spans="1:21" ht="14.25">
      <c r="A33" s="19" t="s">
        <v>229</v>
      </c>
      <c r="B33" s="148" t="s">
        <v>133</v>
      </c>
      <c r="C33" s="149"/>
      <c r="D33" s="150"/>
      <c r="E33" s="107">
        <v>2012</v>
      </c>
      <c r="F33" s="108">
        <v>60.1</v>
      </c>
      <c r="G33" s="97" t="s">
        <v>129</v>
      </c>
      <c r="H33" s="41" t="s">
        <v>130</v>
      </c>
      <c r="I33" s="22">
        <v>6</v>
      </c>
      <c r="J33" s="88">
        <v>0.75</v>
      </c>
      <c r="K33" s="88">
        <v>1</v>
      </c>
      <c r="L33" s="22">
        <v>89</v>
      </c>
      <c r="M33" s="22">
        <v>133</v>
      </c>
      <c r="N33" s="89">
        <f t="shared" si="0"/>
        <v>155.5</v>
      </c>
      <c r="O33" s="22"/>
      <c r="P33" s="22"/>
      <c r="Q33" s="90">
        <f t="shared" si="1"/>
        <v>116.625</v>
      </c>
      <c r="R33" s="520">
        <v>11</v>
      </c>
      <c r="S33" s="97" t="s">
        <v>23</v>
      </c>
      <c r="T33" s="99" t="s">
        <v>46</v>
      </c>
      <c r="U33" s="62" t="s">
        <v>230</v>
      </c>
    </row>
    <row r="34" spans="1:21" ht="14.25">
      <c r="A34" s="19" t="s">
        <v>230</v>
      </c>
      <c r="B34" s="104" t="s">
        <v>174</v>
      </c>
      <c r="C34" s="105"/>
      <c r="D34" s="106"/>
      <c r="E34" s="107">
        <v>2010</v>
      </c>
      <c r="F34" s="108">
        <v>46.4</v>
      </c>
      <c r="G34" s="109" t="s">
        <v>23</v>
      </c>
      <c r="H34" s="41" t="s">
        <v>171</v>
      </c>
      <c r="I34" s="41">
        <v>12</v>
      </c>
      <c r="J34" s="113">
        <v>2</v>
      </c>
      <c r="K34" s="88">
        <v>1</v>
      </c>
      <c r="L34" s="22">
        <v>25</v>
      </c>
      <c r="M34" s="22">
        <v>50</v>
      </c>
      <c r="N34" s="89">
        <f t="shared" si="0"/>
        <v>50</v>
      </c>
      <c r="O34" s="89"/>
      <c r="P34" s="89"/>
      <c r="Q34" s="90">
        <f t="shared" si="1"/>
        <v>100</v>
      </c>
      <c r="R34" s="520">
        <v>6</v>
      </c>
      <c r="S34" s="97" t="s">
        <v>23</v>
      </c>
      <c r="T34" s="111" t="s">
        <v>172</v>
      </c>
      <c r="U34" s="62" t="s">
        <v>236</v>
      </c>
    </row>
    <row r="35" spans="1:21" ht="14.25">
      <c r="A35" s="19" t="s">
        <v>231</v>
      </c>
      <c r="B35" s="104" t="s">
        <v>199</v>
      </c>
      <c r="C35" s="105"/>
      <c r="D35" s="106"/>
      <c r="E35" s="107">
        <v>2011</v>
      </c>
      <c r="F35" s="108">
        <v>44.2</v>
      </c>
      <c r="G35" s="109" t="s">
        <v>23</v>
      </c>
      <c r="H35" s="42" t="s">
        <v>198</v>
      </c>
      <c r="I35" s="41">
        <v>6</v>
      </c>
      <c r="J35" s="88">
        <v>0.75</v>
      </c>
      <c r="K35" s="88">
        <v>1</v>
      </c>
      <c r="L35" s="22">
        <v>112</v>
      </c>
      <c r="M35" s="22">
        <v>0</v>
      </c>
      <c r="N35" s="89">
        <f t="shared" si="0"/>
        <v>112</v>
      </c>
      <c r="O35" s="22"/>
      <c r="P35" s="22"/>
      <c r="Q35" s="90">
        <f t="shared" si="1"/>
        <v>84</v>
      </c>
      <c r="R35" s="520">
        <v>0.8</v>
      </c>
      <c r="S35" s="97" t="s">
        <v>23</v>
      </c>
      <c r="T35" s="111" t="s">
        <v>200</v>
      </c>
      <c r="U35" s="62" t="s">
        <v>243</v>
      </c>
    </row>
    <row r="36" spans="1:21" ht="14.25">
      <c r="A36" s="19" t="s">
        <v>232</v>
      </c>
      <c r="B36" s="148" t="s">
        <v>162</v>
      </c>
      <c r="C36" s="105"/>
      <c r="D36" s="106"/>
      <c r="E36" s="107">
        <v>2010</v>
      </c>
      <c r="F36" s="108">
        <v>51.3</v>
      </c>
      <c r="G36" s="97" t="s">
        <v>23</v>
      </c>
      <c r="H36" s="41" t="s">
        <v>26</v>
      </c>
      <c r="I36" s="41">
        <v>12</v>
      </c>
      <c r="J36" s="113">
        <v>2</v>
      </c>
      <c r="K36" s="88">
        <v>1</v>
      </c>
      <c r="L36" s="22">
        <v>14</v>
      </c>
      <c r="M36" s="22">
        <v>50</v>
      </c>
      <c r="N36" s="89">
        <f t="shared" si="0"/>
        <v>39</v>
      </c>
      <c r="O36" s="22"/>
      <c r="P36" s="22"/>
      <c r="Q36" s="90">
        <f t="shared" si="1"/>
        <v>78</v>
      </c>
      <c r="R36" s="520">
        <v>4</v>
      </c>
      <c r="S36" s="97" t="s">
        <v>23</v>
      </c>
      <c r="T36" s="99" t="s">
        <v>27</v>
      </c>
      <c r="U36" s="62" t="s">
        <v>238</v>
      </c>
    </row>
    <row r="37" spans="1:21" ht="14.25">
      <c r="A37" s="19" t="s">
        <v>233</v>
      </c>
      <c r="B37" s="104" t="s">
        <v>176</v>
      </c>
      <c r="C37" s="105"/>
      <c r="D37" s="106"/>
      <c r="E37" s="107">
        <v>2012</v>
      </c>
      <c r="F37" s="108">
        <v>75.4</v>
      </c>
      <c r="G37" s="109" t="s">
        <v>23</v>
      </c>
      <c r="H37" s="41" t="s">
        <v>171</v>
      </c>
      <c r="I37" s="41">
        <v>10</v>
      </c>
      <c r="J37" s="113">
        <v>1.5</v>
      </c>
      <c r="K37" s="88">
        <v>1</v>
      </c>
      <c r="L37" s="22">
        <v>19</v>
      </c>
      <c r="M37" s="22">
        <v>29</v>
      </c>
      <c r="N37" s="89">
        <f t="shared" si="0"/>
        <v>33.5</v>
      </c>
      <c r="O37" s="89"/>
      <c r="P37" s="89"/>
      <c r="Q37" s="90">
        <f t="shared" si="1"/>
        <v>50.25</v>
      </c>
      <c r="R37" s="520">
        <v>20</v>
      </c>
      <c r="S37" s="97" t="s">
        <v>23</v>
      </c>
      <c r="T37" s="111" t="s">
        <v>172</v>
      </c>
      <c r="U37" s="62" t="s">
        <v>32</v>
      </c>
    </row>
    <row r="38" spans="1:21" ht="14.25">
      <c r="A38" s="178" t="s">
        <v>21</v>
      </c>
      <c r="B38" s="178"/>
      <c r="C38" s="178"/>
      <c r="D38" s="178"/>
      <c r="E38" s="178"/>
      <c r="F38" s="493"/>
      <c r="G38" s="18" t="s">
        <v>91</v>
      </c>
      <c r="H38" s="178"/>
      <c r="I38" s="178" t="s">
        <v>22</v>
      </c>
      <c r="J38" s="178"/>
      <c r="K38" s="178"/>
      <c r="L38" s="178"/>
      <c r="M38" s="178"/>
      <c r="N38" s="178"/>
      <c r="O38" s="178"/>
      <c r="P38" s="178"/>
      <c r="Q38" s="178"/>
      <c r="R38" s="178"/>
      <c r="S38" s="179" t="s">
        <v>90</v>
      </c>
      <c r="U38" s="62"/>
    </row>
    <row r="39" spans="1:21" ht="14.25">
      <c r="A39" s="418"/>
      <c r="B39" s="418"/>
      <c r="C39" s="418"/>
      <c r="D39" s="418"/>
      <c r="E39" s="418"/>
      <c r="F39" s="419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62"/>
    </row>
    <row r="40" ht="14.25">
      <c r="U40" s="62"/>
    </row>
    <row r="41" ht="14.25">
      <c r="U41" s="62"/>
    </row>
    <row r="42" ht="14.25">
      <c r="U42" s="62"/>
    </row>
    <row r="43" ht="14.25">
      <c r="U43" s="62"/>
    </row>
    <row r="44" ht="14.25">
      <c r="U44" s="62"/>
    </row>
    <row r="45" ht="14.25">
      <c r="U45" s="62"/>
    </row>
    <row r="46" ht="14.25">
      <c r="U46" s="62"/>
    </row>
    <row r="47" ht="14.25">
      <c r="U47" s="62"/>
    </row>
    <row r="48" ht="14.25">
      <c r="U48" s="62"/>
    </row>
    <row r="49" ht="14.25">
      <c r="U49" s="62"/>
    </row>
    <row r="50" ht="14.25">
      <c r="U50" s="62"/>
    </row>
  </sheetData>
  <sheetProtection/>
  <mergeCells count="17">
    <mergeCell ref="T10:T11"/>
    <mergeCell ref="J10:J11"/>
    <mergeCell ref="K10:K11"/>
    <mergeCell ref="L10:P10"/>
    <mergeCell ref="Q10:Q11"/>
    <mergeCell ref="R10:R11"/>
    <mergeCell ref="S10:S11"/>
    <mergeCell ref="A1:T1"/>
    <mergeCell ref="A2:T2"/>
    <mergeCell ref="Q8:T8"/>
    <mergeCell ref="A10:A11"/>
    <mergeCell ref="B10:D11"/>
    <mergeCell ref="E10:E11"/>
    <mergeCell ref="F10:F11"/>
    <mergeCell ref="G10:G11"/>
    <mergeCell ref="H10:H11"/>
    <mergeCell ref="I10:I1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30"/>
  <sheetViews>
    <sheetView zoomScalePageLayoutView="0" workbookViewId="0" topLeftCell="A7">
      <selection activeCell="T17" sqref="T17"/>
    </sheetView>
  </sheetViews>
  <sheetFormatPr defaultColWidth="9.140625" defaultRowHeight="15"/>
  <cols>
    <col min="1" max="1" width="6.28125" style="1" customWidth="1"/>
    <col min="2" max="2" width="3.421875" style="1" customWidth="1"/>
    <col min="3" max="3" width="7.28125" style="1" customWidth="1"/>
    <col min="4" max="4" width="14.8515625" style="1" customWidth="1"/>
    <col min="5" max="5" width="5.28125" style="1" customWidth="1"/>
    <col min="6" max="6" width="7.8515625" style="62" customWidth="1"/>
    <col min="7" max="7" width="5.7109375" style="1" customWidth="1"/>
    <col min="8" max="8" width="35.57421875" style="1" customWidth="1"/>
    <col min="9" max="9" width="3.57421875" style="1" customWidth="1"/>
    <col min="10" max="10" width="4.8515625" style="1" customWidth="1"/>
    <col min="11" max="11" width="6.421875" style="1" customWidth="1"/>
    <col min="12" max="12" width="4.140625" style="1" customWidth="1"/>
    <col min="13" max="13" width="4.7109375" style="1" customWidth="1"/>
    <col min="14" max="14" width="7.00390625" style="1" customWidth="1"/>
    <col min="15" max="16" width="3.421875" style="1" customWidth="1"/>
    <col min="17" max="17" width="10.28125" style="1" customWidth="1"/>
    <col min="18" max="19" width="6.8515625" style="1" customWidth="1"/>
    <col min="20" max="20" width="15.421875" style="1" customWidth="1"/>
    <col min="21" max="21" width="11.140625" style="1" bestFit="1" customWidth="1"/>
    <col min="22" max="16384" width="9.140625" style="1" customWidth="1"/>
  </cols>
  <sheetData>
    <row r="1" spans="1:20" ht="14.25">
      <c r="A1" s="415" t="s">
        <v>86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</row>
    <row r="2" spans="1:20" ht="14.25">
      <c r="A2" s="415" t="s">
        <v>49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5" thickBot="1">
      <c r="A3" s="416"/>
      <c r="B3" s="417"/>
      <c r="C3" s="417"/>
      <c r="D3" s="417"/>
      <c r="E3" s="417"/>
      <c r="F3" s="417"/>
      <c r="G3" s="417"/>
      <c r="H3" s="417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</row>
    <row r="4" spans="1:20" ht="15" thickBot="1">
      <c r="A4" s="418"/>
      <c r="B4" s="418"/>
      <c r="C4" s="418"/>
      <c r="D4" s="418"/>
      <c r="E4" s="418"/>
      <c r="F4" s="419"/>
      <c r="G4" s="418"/>
      <c r="H4" s="418"/>
      <c r="I4" s="418"/>
      <c r="J4" s="418"/>
      <c r="K4" s="420" t="s">
        <v>25</v>
      </c>
      <c r="L4" s="418"/>
      <c r="M4" s="418"/>
      <c r="N4" s="418"/>
      <c r="O4" s="418"/>
      <c r="P4" s="418"/>
      <c r="Q4" s="501" t="s">
        <v>0</v>
      </c>
      <c r="R4" s="422"/>
      <c r="S4" s="422"/>
      <c r="T4" s="423"/>
    </row>
    <row r="5" spans="1:20" ht="24.75" thickBot="1">
      <c r="A5" s="179" t="s">
        <v>1</v>
      </c>
      <c r="B5" s="425" t="s">
        <v>93</v>
      </c>
      <c r="C5" s="426" t="s">
        <v>2</v>
      </c>
      <c r="D5" s="427" t="s">
        <v>87</v>
      </c>
      <c r="E5" s="426" t="s">
        <v>3</v>
      </c>
      <c r="F5" s="428">
        <v>2022</v>
      </c>
      <c r="G5" s="418"/>
      <c r="H5" s="429" t="s">
        <v>4</v>
      </c>
      <c r="I5" s="418"/>
      <c r="J5" s="418"/>
      <c r="K5" s="418" t="s">
        <v>5</v>
      </c>
      <c r="L5" s="418"/>
      <c r="M5" s="418"/>
      <c r="N5" s="418"/>
      <c r="O5" s="418"/>
      <c r="P5" s="418"/>
      <c r="Q5" s="430" t="s">
        <v>110</v>
      </c>
      <c r="R5" s="431"/>
      <c r="S5" s="432"/>
      <c r="T5" s="432"/>
    </row>
    <row r="6" spans="1:20" ht="18" thickBot="1">
      <c r="A6" s="418"/>
      <c r="B6" s="418"/>
      <c r="C6" s="418"/>
      <c r="D6" s="418"/>
      <c r="E6" s="418"/>
      <c r="F6" s="419"/>
      <c r="G6" s="418"/>
      <c r="H6" s="434" t="s">
        <v>37</v>
      </c>
      <c r="I6" s="418"/>
      <c r="J6" s="418"/>
      <c r="K6" s="418"/>
      <c r="L6" s="418"/>
      <c r="M6" s="418"/>
      <c r="N6" s="418"/>
      <c r="O6" s="418"/>
      <c r="P6" s="418"/>
      <c r="Q6" s="435" t="s">
        <v>109</v>
      </c>
      <c r="R6" s="436"/>
      <c r="S6" s="437"/>
      <c r="T6" s="437"/>
    </row>
    <row r="7" spans="1:20" ht="15">
      <c r="A7" s="438" t="s">
        <v>88</v>
      </c>
      <c r="B7" s="439"/>
      <c r="C7" s="439"/>
      <c r="D7" s="440"/>
      <c r="E7" s="418"/>
      <c r="F7" s="419" t="s">
        <v>85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ht="15">
      <c r="A8" s="441" t="s">
        <v>89</v>
      </c>
      <c r="B8" s="442"/>
      <c r="C8" s="442"/>
      <c r="D8" s="443"/>
      <c r="E8" s="418"/>
      <c r="F8" s="419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502" t="s">
        <v>83</v>
      </c>
      <c r="R8" s="503"/>
      <c r="S8" s="503"/>
      <c r="T8" s="504"/>
    </row>
    <row r="9" spans="1:20" ht="6.75" customHeight="1">
      <c r="A9" s="418"/>
      <c r="B9" s="418"/>
      <c r="C9" s="418"/>
      <c r="D9" s="418"/>
      <c r="E9" s="418"/>
      <c r="F9" s="419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</row>
    <row r="10" spans="1:20" ht="13.5" customHeight="1">
      <c r="A10" s="460" t="s">
        <v>6</v>
      </c>
      <c r="B10" s="505" t="s">
        <v>18</v>
      </c>
      <c r="C10" s="506"/>
      <c r="D10" s="507"/>
      <c r="E10" s="464" t="s">
        <v>8</v>
      </c>
      <c r="F10" s="508" t="s">
        <v>9</v>
      </c>
      <c r="G10" s="467" t="s">
        <v>10</v>
      </c>
      <c r="H10" s="509" t="s">
        <v>11</v>
      </c>
      <c r="I10" s="464" t="s">
        <v>12</v>
      </c>
      <c r="J10" s="467" t="s">
        <v>52</v>
      </c>
      <c r="K10" s="467" t="s">
        <v>53</v>
      </c>
      <c r="L10" s="510" t="s">
        <v>55</v>
      </c>
      <c r="M10" s="511"/>
      <c r="N10" s="511"/>
      <c r="O10" s="511"/>
      <c r="P10" s="512"/>
      <c r="Q10" s="467" t="s">
        <v>14</v>
      </c>
      <c r="R10" s="464" t="s">
        <v>80</v>
      </c>
      <c r="S10" s="464" t="s">
        <v>54</v>
      </c>
      <c r="T10" s="464" t="s">
        <v>15</v>
      </c>
    </row>
    <row r="11" spans="1:21" ht="72" customHeight="1">
      <c r="A11" s="513"/>
      <c r="B11" s="514"/>
      <c r="C11" s="515"/>
      <c r="D11" s="516"/>
      <c r="E11" s="477"/>
      <c r="F11" s="476"/>
      <c r="G11" s="476"/>
      <c r="H11" s="517"/>
      <c r="I11" s="477"/>
      <c r="J11" s="476"/>
      <c r="K11" s="476"/>
      <c r="L11" s="518" t="s">
        <v>19</v>
      </c>
      <c r="M11" s="519" t="s">
        <v>13</v>
      </c>
      <c r="N11" s="519" t="s">
        <v>20</v>
      </c>
      <c r="O11" s="519" t="s">
        <v>16</v>
      </c>
      <c r="P11" s="519" t="s">
        <v>17</v>
      </c>
      <c r="Q11" s="476"/>
      <c r="R11" s="477"/>
      <c r="S11" s="477"/>
      <c r="T11" s="477"/>
      <c r="U11" s="1" t="s">
        <v>216</v>
      </c>
    </row>
    <row r="12" spans="1:21" ht="15">
      <c r="A12" s="19"/>
      <c r="B12" s="100"/>
      <c r="C12" s="101"/>
      <c r="D12" s="102"/>
      <c r="E12" s="91"/>
      <c r="F12" s="88"/>
      <c r="G12" s="97"/>
      <c r="H12" s="87" t="s">
        <v>102</v>
      </c>
      <c r="I12" s="91"/>
      <c r="J12" s="91"/>
      <c r="K12" s="103"/>
      <c r="L12" s="22"/>
      <c r="M12" s="22"/>
      <c r="N12" s="89"/>
      <c r="O12" s="89"/>
      <c r="P12" s="89"/>
      <c r="Q12" s="90"/>
      <c r="R12" s="91"/>
      <c r="S12" s="22"/>
      <c r="T12" s="99"/>
      <c r="U12" s="489"/>
    </row>
    <row r="13" spans="1:21" ht="14.25">
      <c r="A13" s="19" t="s">
        <v>32</v>
      </c>
      <c r="B13" s="104" t="s">
        <v>197</v>
      </c>
      <c r="C13" s="105"/>
      <c r="D13" s="106"/>
      <c r="E13" s="107">
        <v>2009</v>
      </c>
      <c r="F13" s="108">
        <v>47.1</v>
      </c>
      <c r="G13" s="109" t="s">
        <v>23</v>
      </c>
      <c r="H13" s="42" t="s">
        <v>198</v>
      </c>
      <c r="I13" s="41">
        <v>8</v>
      </c>
      <c r="J13" s="113">
        <v>0.75</v>
      </c>
      <c r="K13" s="88">
        <v>1.05</v>
      </c>
      <c r="L13" s="22">
        <v>100</v>
      </c>
      <c r="M13" s="22">
        <v>181</v>
      </c>
      <c r="N13" s="89">
        <f>SUM(L13,0.5*M13)</f>
        <v>190.5</v>
      </c>
      <c r="O13" s="22"/>
      <c r="P13" s="22"/>
      <c r="Q13" s="90">
        <f>N13*K13*J13</f>
        <v>150.01875</v>
      </c>
      <c r="R13" s="91">
        <v>18</v>
      </c>
      <c r="S13" s="97" t="s">
        <v>23</v>
      </c>
      <c r="T13" s="111" t="s">
        <v>200</v>
      </c>
      <c r="U13" s="489">
        <v>2</v>
      </c>
    </row>
    <row r="14" spans="1:21" ht="14.25">
      <c r="A14" s="19" t="s">
        <v>33</v>
      </c>
      <c r="B14" s="104" t="s">
        <v>179</v>
      </c>
      <c r="C14" s="105"/>
      <c r="D14" s="106"/>
      <c r="E14" s="107">
        <v>2009</v>
      </c>
      <c r="F14" s="108">
        <v>47.1</v>
      </c>
      <c r="G14" s="109" t="s">
        <v>23</v>
      </c>
      <c r="H14" s="41" t="s">
        <v>171</v>
      </c>
      <c r="I14" s="41">
        <v>12</v>
      </c>
      <c r="J14" s="113">
        <v>1.5</v>
      </c>
      <c r="K14" s="88">
        <v>1.05</v>
      </c>
      <c r="L14" s="22">
        <v>11</v>
      </c>
      <c r="M14" s="22">
        <v>71</v>
      </c>
      <c r="N14" s="89">
        <f>SUM(L14,0.5*M14)</f>
        <v>46.5</v>
      </c>
      <c r="O14" s="22"/>
      <c r="P14" s="22"/>
      <c r="Q14" s="90">
        <f>N14*K14*J14</f>
        <v>73.23750000000001</v>
      </c>
      <c r="R14" s="91">
        <v>16</v>
      </c>
      <c r="S14" s="97" t="s">
        <v>23</v>
      </c>
      <c r="T14" s="111" t="s">
        <v>172</v>
      </c>
      <c r="U14" s="489">
        <v>3</v>
      </c>
    </row>
    <row r="15" spans="1:21" ht="15">
      <c r="A15" s="19"/>
      <c r="B15" s="100"/>
      <c r="C15" s="180"/>
      <c r="D15" s="94"/>
      <c r="E15" s="107"/>
      <c r="F15" s="108"/>
      <c r="G15" s="22"/>
      <c r="H15" s="114" t="s">
        <v>114</v>
      </c>
      <c r="I15" s="91"/>
      <c r="J15" s="91"/>
      <c r="K15" s="103"/>
      <c r="L15" s="22"/>
      <c r="M15" s="22"/>
      <c r="N15" s="89"/>
      <c r="O15" s="22"/>
      <c r="P15" s="22"/>
      <c r="Q15" s="88"/>
      <c r="R15" s="91"/>
      <c r="S15" s="22"/>
      <c r="T15" s="111"/>
      <c r="U15" s="489"/>
    </row>
    <row r="16" spans="1:21" ht="15">
      <c r="A16" s="19" t="s">
        <v>32</v>
      </c>
      <c r="B16" s="338" t="s">
        <v>149</v>
      </c>
      <c r="C16" s="117"/>
      <c r="D16" s="118"/>
      <c r="E16" s="107">
        <v>2009</v>
      </c>
      <c r="F16" s="108">
        <v>67.2</v>
      </c>
      <c r="G16" s="109" t="s">
        <v>23</v>
      </c>
      <c r="H16" s="521" t="s">
        <v>147</v>
      </c>
      <c r="I16" s="22">
        <v>16</v>
      </c>
      <c r="J16" s="22">
        <v>4</v>
      </c>
      <c r="K16" s="88">
        <v>1</v>
      </c>
      <c r="L16" s="22">
        <v>53</v>
      </c>
      <c r="M16" s="22">
        <v>100</v>
      </c>
      <c r="N16" s="89">
        <f>SUM(L16,0.5*M16)</f>
        <v>103</v>
      </c>
      <c r="O16" s="22"/>
      <c r="P16" s="22"/>
      <c r="Q16" s="90">
        <f>N16*K16*J16</f>
        <v>412</v>
      </c>
      <c r="R16" s="91">
        <v>20</v>
      </c>
      <c r="S16" s="22" t="s">
        <v>264</v>
      </c>
      <c r="T16" s="146" t="s">
        <v>148</v>
      </c>
      <c r="U16" s="489">
        <v>1</v>
      </c>
    </row>
    <row r="17" spans="1:21" ht="14.25">
      <c r="A17" s="19" t="s">
        <v>33</v>
      </c>
      <c r="B17" s="522" t="s">
        <v>160</v>
      </c>
      <c r="C17" s="105"/>
      <c r="D17" s="106"/>
      <c r="E17" s="107">
        <v>2009</v>
      </c>
      <c r="F17" s="108">
        <v>74.1</v>
      </c>
      <c r="G17" s="97" t="s">
        <v>23</v>
      </c>
      <c r="H17" s="41" t="s">
        <v>26</v>
      </c>
      <c r="I17" s="41">
        <v>10</v>
      </c>
      <c r="J17" s="115">
        <v>1</v>
      </c>
      <c r="K17" s="88">
        <v>1</v>
      </c>
      <c r="L17" s="22">
        <v>34</v>
      </c>
      <c r="M17" s="22">
        <v>72</v>
      </c>
      <c r="N17" s="89">
        <f>SUM(L17,0.5*M17)</f>
        <v>70</v>
      </c>
      <c r="O17" s="89"/>
      <c r="P17" s="89"/>
      <c r="Q17" s="90">
        <f>N17*K17*J17</f>
        <v>70</v>
      </c>
      <c r="R17" s="91">
        <v>15</v>
      </c>
      <c r="S17" s="97" t="s">
        <v>23</v>
      </c>
      <c r="T17" s="99" t="s">
        <v>27</v>
      </c>
      <c r="U17" s="489">
        <v>4</v>
      </c>
    </row>
    <row r="18" spans="1:21" ht="14.25">
      <c r="A18" s="178" t="s">
        <v>21</v>
      </c>
      <c r="B18" s="178"/>
      <c r="C18" s="178"/>
      <c r="D18" s="178"/>
      <c r="E18" s="178"/>
      <c r="F18" s="493"/>
      <c r="G18" s="18" t="s">
        <v>91</v>
      </c>
      <c r="H18" s="178"/>
      <c r="I18" s="178" t="s">
        <v>22</v>
      </c>
      <c r="J18" s="178"/>
      <c r="K18" s="178"/>
      <c r="L18" s="178"/>
      <c r="M18" s="178"/>
      <c r="N18" s="178"/>
      <c r="O18" s="178"/>
      <c r="P18" s="178"/>
      <c r="Q18" s="178"/>
      <c r="R18" s="178"/>
      <c r="S18" s="179" t="s">
        <v>127</v>
      </c>
      <c r="U18" s="489"/>
    </row>
    <row r="19" spans="1:21" ht="14.25">
      <c r="A19" s="418"/>
      <c r="B19" s="418"/>
      <c r="C19" s="418"/>
      <c r="D19" s="418"/>
      <c r="E19" s="418"/>
      <c r="F19" s="419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62"/>
    </row>
    <row r="20" ht="14.25">
      <c r="U20" s="62"/>
    </row>
    <row r="21" ht="14.25">
      <c r="U21" s="62"/>
    </row>
    <row r="22" ht="14.25">
      <c r="U22" s="62"/>
    </row>
    <row r="23" ht="14.25">
      <c r="U23" s="62"/>
    </row>
    <row r="24" ht="14.25">
      <c r="U24" s="62"/>
    </row>
    <row r="25" ht="14.25">
      <c r="U25" s="62"/>
    </row>
    <row r="26" ht="14.25">
      <c r="U26" s="62"/>
    </row>
    <row r="27" ht="14.25">
      <c r="U27" s="62"/>
    </row>
    <row r="28" ht="14.25">
      <c r="U28" s="62"/>
    </row>
    <row r="29" ht="14.25">
      <c r="U29" s="62"/>
    </row>
    <row r="30" ht="14.25">
      <c r="U30" s="62"/>
    </row>
  </sheetData>
  <sheetProtection/>
  <mergeCells count="17">
    <mergeCell ref="J10:J11"/>
    <mergeCell ref="L10:P10"/>
    <mergeCell ref="T10:T11"/>
    <mergeCell ref="R10:R11"/>
    <mergeCell ref="Q8:T8"/>
    <mergeCell ref="K10:K11"/>
    <mergeCell ref="Q10:Q11"/>
    <mergeCell ref="A1:T1"/>
    <mergeCell ref="A2:T2"/>
    <mergeCell ref="A10:A11"/>
    <mergeCell ref="B10:D11"/>
    <mergeCell ref="E10:E11"/>
    <mergeCell ref="F10:F11"/>
    <mergeCell ref="H10:H11"/>
    <mergeCell ref="I10:I11"/>
    <mergeCell ref="G10:G11"/>
    <mergeCell ref="S10:S1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42"/>
  <sheetViews>
    <sheetView zoomScalePageLayoutView="0" workbookViewId="0" topLeftCell="A22">
      <selection activeCell="H47" sqref="H47"/>
    </sheetView>
  </sheetViews>
  <sheetFormatPr defaultColWidth="9.140625" defaultRowHeight="15"/>
  <cols>
    <col min="1" max="1" width="6.28125" style="1" customWidth="1"/>
    <col min="2" max="2" width="3.421875" style="1" customWidth="1"/>
    <col min="3" max="3" width="7.28125" style="1" customWidth="1"/>
    <col min="4" max="4" width="14.8515625" style="1" customWidth="1"/>
    <col min="5" max="5" width="5.28125" style="1" customWidth="1"/>
    <col min="6" max="6" width="7.8515625" style="62" customWidth="1"/>
    <col min="7" max="7" width="5.7109375" style="1" customWidth="1"/>
    <col min="8" max="8" width="35.57421875" style="1" customWidth="1"/>
    <col min="9" max="9" width="3.57421875" style="1" customWidth="1"/>
    <col min="10" max="10" width="5.28125" style="1" customWidth="1"/>
    <col min="11" max="11" width="6.421875" style="1" customWidth="1"/>
    <col min="12" max="12" width="4.140625" style="1" customWidth="1"/>
    <col min="13" max="13" width="4.7109375" style="1" customWidth="1"/>
    <col min="14" max="14" width="7.00390625" style="1" customWidth="1"/>
    <col min="15" max="16" width="3.421875" style="1" customWidth="1"/>
    <col min="17" max="17" width="10.28125" style="1" customWidth="1"/>
    <col min="18" max="19" width="6.8515625" style="1" customWidth="1"/>
    <col min="20" max="20" width="15.421875" style="1" customWidth="1"/>
    <col min="21" max="21" width="11.140625" style="1" bestFit="1" customWidth="1"/>
    <col min="22" max="16384" width="9.140625" style="1" customWidth="1"/>
  </cols>
  <sheetData>
    <row r="1" spans="1:20" ht="14.25">
      <c r="A1" s="415" t="s">
        <v>86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</row>
    <row r="2" spans="1:20" ht="14.25">
      <c r="A2" s="415" t="s">
        <v>49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5" thickBot="1">
      <c r="A3" s="416"/>
      <c r="B3" s="417"/>
      <c r="C3" s="417"/>
      <c r="D3" s="417"/>
      <c r="E3" s="417"/>
      <c r="F3" s="417"/>
      <c r="G3" s="417"/>
      <c r="H3" s="417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</row>
    <row r="4" spans="1:20" ht="15" thickBot="1">
      <c r="A4" s="418"/>
      <c r="B4" s="418"/>
      <c r="C4" s="418"/>
      <c r="D4" s="418"/>
      <c r="E4" s="418"/>
      <c r="F4" s="419"/>
      <c r="G4" s="418"/>
      <c r="H4" s="418"/>
      <c r="I4" s="418"/>
      <c r="J4" s="418"/>
      <c r="K4" s="420" t="s">
        <v>25</v>
      </c>
      <c r="L4" s="418"/>
      <c r="M4" s="418"/>
      <c r="N4" s="418"/>
      <c r="O4" s="418"/>
      <c r="P4" s="418"/>
      <c r="Q4" s="501" t="s">
        <v>0</v>
      </c>
      <c r="R4" s="422"/>
      <c r="S4" s="422"/>
      <c r="T4" s="423"/>
    </row>
    <row r="5" spans="1:20" ht="24.75" thickBot="1">
      <c r="A5" s="179" t="s">
        <v>1</v>
      </c>
      <c r="B5" s="425" t="s">
        <v>93</v>
      </c>
      <c r="C5" s="426" t="s">
        <v>2</v>
      </c>
      <c r="D5" s="427" t="s">
        <v>87</v>
      </c>
      <c r="E5" s="426" t="s">
        <v>3</v>
      </c>
      <c r="F5" s="428">
        <v>2022</v>
      </c>
      <c r="G5" s="418"/>
      <c r="H5" s="429" t="s">
        <v>4</v>
      </c>
      <c r="I5" s="418"/>
      <c r="J5" s="418"/>
      <c r="K5" s="418" t="s">
        <v>5</v>
      </c>
      <c r="L5" s="418"/>
      <c r="M5" s="418"/>
      <c r="N5" s="418"/>
      <c r="O5" s="418"/>
      <c r="P5" s="418"/>
      <c r="Q5" s="430" t="s">
        <v>121</v>
      </c>
      <c r="R5" s="431"/>
      <c r="S5" s="432"/>
      <c r="T5" s="432"/>
    </row>
    <row r="6" spans="1:20" ht="18" thickBot="1">
      <c r="A6" s="418"/>
      <c r="B6" s="418"/>
      <c r="C6" s="418"/>
      <c r="D6" s="418"/>
      <c r="E6" s="418"/>
      <c r="F6" s="419"/>
      <c r="G6" s="418"/>
      <c r="H6" s="434" t="s">
        <v>37</v>
      </c>
      <c r="I6" s="418"/>
      <c r="J6" s="418"/>
      <c r="K6" s="418"/>
      <c r="L6" s="418"/>
      <c r="M6" s="418"/>
      <c r="N6" s="418"/>
      <c r="O6" s="418"/>
      <c r="P6" s="418"/>
      <c r="Q6" s="435" t="s">
        <v>92</v>
      </c>
      <c r="R6" s="436"/>
      <c r="S6" s="437"/>
      <c r="T6" s="437"/>
    </row>
    <row r="7" spans="1:20" ht="15">
      <c r="A7" s="438" t="s">
        <v>88</v>
      </c>
      <c r="B7" s="439"/>
      <c r="C7" s="439"/>
      <c r="D7" s="440"/>
      <c r="E7" s="418"/>
      <c r="F7" s="419" t="s">
        <v>85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ht="15">
      <c r="A8" s="441" t="s">
        <v>89</v>
      </c>
      <c r="B8" s="442"/>
      <c r="C8" s="442"/>
      <c r="D8" s="443"/>
      <c r="E8" s="418"/>
      <c r="F8" s="419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502" t="s">
        <v>83</v>
      </c>
      <c r="R8" s="503"/>
      <c r="S8" s="503"/>
      <c r="T8" s="504"/>
    </row>
    <row r="9" spans="1:20" ht="6.75" customHeight="1">
      <c r="A9" s="418"/>
      <c r="B9" s="418"/>
      <c r="C9" s="418"/>
      <c r="D9" s="418"/>
      <c r="E9" s="418"/>
      <c r="F9" s="419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</row>
    <row r="10" spans="1:20" ht="13.5" customHeight="1">
      <c r="A10" s="460" t="s">
        <v>6</v>
      </c>
      <c r="B10" s="505" t="s">
        <v>18</v>
      </c>
      <c r="C10" s="506"/>
      <c r="D10" s="507"/>
      <c r="E10" s="464" t="s">
        <v>8</v>
      </c>
      <c r="F10" s="508" t="s">
        <v>9</v>
      </c>
      <c r="G10" s="467" t="s">
        <v>10</v>
      </c>
      <c r="H10" s="509" t="s">
        <v>11</v>
      </c>
      <c r="I10" s="464" t="s">
        <v>12</v>
      </c>
      <c r="J10" s="467" t="s">
        <v>52</v>
      </c>
      <c r="K10" s="467" t="s">
        <v>53</v>
      </c>
      <c r="L10" s="510" t="s">
        <v>55</v>
      </c>
      <c r="M10" s="511"/>
      <c r="N10" s="511"/>
      <c r="O10" s="511"/>
      <c r="P10" s="512"/>
      <c r="Q10" s="467" t="s">
        <v>14</v>
      </c>
      <c r="R10" s="464" t="s">
        <v>80</v>
      </c>
      <c r="S10" s="464" t="s">
        <v>54</v>
      </c>
      <c r="T10" s="464" t="s">
        <v>15</v>
      </c>
    </row>
    <row r="11" spans="1:21" ht="72" customHeight="1">
      <c r="A11" s="513"/>
      <c r="B11" s="514"/>
      <c r="C11" s="515"/>
      <c r="D11" s="516"/>
      <c r="E11" s="477"/>
      <c r="F11" s="476"/>
      <c r="G11" s="476"/>
      <c r="H11" s="517"/>
      <c r="I11" s="477"/>
      <c r="J11" s="476"/>
      <c r="K11" s="476"/>
      <c r="L11" s="518" t="s">
        <v>19</v>
      </c>
      <c r="M11" s="519" t="s">
        <v>13</v>
      </c>
      <c r="N11" s="519" t="s">
        <v>20</v>
      </c>
      <c r="O11" s="519" t="s">
        <v>16</v>
      </c>
      <c r="P11" s="519" t="s">
        <v>17</v>
      </c>
      <c r="Q11" s="476"/>
      <c r="R11" s="477"/>
      <c r="S11" s="477"/>
      <c r="T11" s="477"/>
      <c r="U11" s="1" t="s">
        <v>216</v>
      </c>
    </row>
    <row r="12" spans="1:21" ht="15.75" customHeight="1">
      <c r="A12" s="119"/>
      <c r="B12" s="120"/>
      <c r="C12" s="121"/>
      <c r="D12" s="122"/>
      <c r="E12" s="123"/>
      <c r="F12" s="124"/>
      <c r="G12" s="123"/>
      <c r="H12" s="87" t="s">
        <v>102</v>
      </c>
      <c r="I12" s="123"/>
      <c r="J12" s="125"/>
      <c r="K12" s="125"/>
      <c r="L12" s="126"/>
      <c r="M12" s="127"/>
      <c r="N12" s="128"/>
      <c r="O12" s="128"/>
      <c r="P12" s="128"/>
      <c r="Q12" s="125"/>
      <c r="R12" s="125"/>
      <c r="S12" s="123"/>
      <c r="T12" s="123"/>
      <c r="U12" s="62"/>
    </row>
    <row r="13" spans="1:21" ht="14.25">
      <c r="A13" s="19" t="s">
        <v>32</v>
      </c>
      <c r="B13" s="93" t="s">
        <v>66</v>
      </c>
      <c r="C13" s="180"/>
      <c r="D13" s="94"/>
      <c r="E13" s="95">
        <v>2007</v>
      </c>
      <c r="F13" s="95">
        <v>46.4</v>
      </c>
      <c r="G13" s="97" t="s">
        <v>23</v>
      </c>
      <c r="H13" s="129" t="s">
        <v>63</v>
      </c>
      <c r="I13" s="95">
        <v>12</v>
      </c>
      <c r="J13" s="115">
        <v>0.75</v>
      </c>
      <c r="K13" s="88">
        <v>1.45</v>
      </c>
      <c r="L13" s="22">
        <v>116</v>
      </c>
      <c r="M13" s="22">
        <v>184</v>
      </c>
      <c r="N13" s="89">
        <f>SUM(L13,0.5*M13)</f>
        <v>208</v>
      </c>
      <c r="O13" s="22"/>
      <c r="P13" s="22"/>
      <c r="Q13" s="90">
        <f>N13*K13*J13</f>
        <v>226.2</v>
      </c>
      <c r="R13" s="91">
        <v>15</v>
      </c>
      <c r="S13" s="22" t="s">
        <v>23</v>
      </c>
      <c r="T13" s="99" t="s">
        <v>64</v>
      </c>
      <c r="U13" s="181" t="s">
        <v>35</v>
      </c>
    </row>
    <row r="14" spans="1:21" ht="15" customHeight="1">
      <c r="A14" s="19" t="s">
        <v>33</v>
      </c>
      <c r="B14" s="148" t="s">
        <v>145</v>
      </c>
      <c r="C14" s="180"/>
      <c r="D14" s="94"/>
      <c r="E14" s="107">
        <v>2007</v>
      </c>
      <c r="F14" s="108">
        <v>41.6</v>
      </c>
      <c r="G14" s="97" t="s">
        <v>129</v>
      </c>
      <c r="H14" s="41" t="s">
        <v>130</v>
      </c>
      <c r="I14" s="22">
        <v>12</v>
      </c>
      <c r="J14" s="487">
        <v>0.75</v>
      </c>
      <c r="K14" s="88">
        <v>1.45</v>
      </c>
      <c r="L14" s="22">
        <v>108</v>
      </c>
      <c r="M14" s="22">
        <v>126</v>
      </c>
      <c r="N14" s="89">
        <f>SUM(L14,0.5*M14)</f>
        <v>171</v>
      </c>
      <c r="O14" s="89"/>
      <c r="P14" s="89"/>
      <c r="Q14" s="90">
        <f>N14*K14*J14</f>
        <v>185.96249999999998</v>
      </c>
      <c r="R14" s="91">
        <v>10</v>
      </c>
      <c r="S14" s="22" t="s">
        <v>23</v>
      </c>
      <c r="T14" s="491" t="s">
        <v>131</v>
      </c>
      <c r="U14" s="181" t="s">
        <v>231</v>
      </c>
    </row>
    <row r="15" spans="1:21" ht="14.25">
      <c r="A15" s="19" t="s">
        <v>34</v>
      </c>
      <c r="B15" s="148" t="s">
        <v>156</v>
      </c>
      <c r="C15" s="105"/>
      <c r="D15" s="106"/>
      <c r="E15" s="107">
        <v>2008</v>
      </c>
      <c r="F15" s="108">
        <v>38.6</v>
      </c>
      <c r="G15" s="97" t="s">
        <v>23</v>
      </c>
      <c r="H15" s="41" t="s">
        <v>26</v>
      </c>
      <c r="I15" s="41">
        <v>12</v>
      </c>
      <c r="J15" s="115">
        <v>0.75</v>
      </c>
      <c r="K15" s="88">
        <v>1.45</v>
      </c>
      <c r="L15" s="22">
        <v>30</v>
      </c>
      <c r="M15" s="22">
        <v>151</v>
      </c>
      <c r="N15" s="89">
        <f>SUM(L15,0.5*M15)</f>
        <v>105.5</v>
      </c>
      <c r="O15" s="22"/>
      <c r="P15" s="22"/>
      <c r="Q15" s="90">
        <f>N15*K15*J15</f>
        <v>114.73124999999999</v>
      </c>
      <c r="R15" s="91">
        <v>6</v>
      </c>
      <c r="S15" s="22" t="s">
        <v>23</v>
      </c>
      <c r="T15" s="99" t="s">
        <v>27</v>
      </c>
      <c r="U15" s="299" t="s">
        <v>236</v>
      </c>
    </row>
    <row r="16" spans="1:21" ht="14.25">
      <c r="A16" s="19" t="s">
        <v>35</v>
      </c>
      <c r="B16" s="104" t="s">
        <v>180</v>
      </c>
      <c r="C16" s="105"/>
      <c r="D16" s="106"/>
      <c r="E16" s="107">
        <v>2008</v>
      </c>
      <c r="F16" s="108">
        <v>44.9</v>
      </c>
      <c r="G16" s="109" t="s">
        <v>23</v>
      </c>
      <c r="H16" s="41" t="s">
        <v>171</v>
      </c>
      <c r="I16" s="41">
        <v>12</v>
      </c>
      <c r="J16" s="487">
        <v>0.75</v>
      </c>
      <c r="K16" s="88">
        <v>1.45</v>
      </c>
      <c r="L16" s="22">
        <v>35</v>
      </c>
      <c r="M16" s="22">
        <v>70</v>
      </c>
      <c r="N16" s="89">
        <f>SUM(L16,0.5*M16)</f>
        <v>70</v>
      </c>
      <c r="O16" s="22"/>
      <c r="P16" s="22"/>
      <c r="Q16" s="90">
        <f>N16*K16*J16</f>
        <v>76.125</v>
      </c>
      <c r="R16" s="91">
        <v>1</v>
      </c>
      <c r="S16" s="22" t="s">
        <v>23</v>
      </c>
      <c r="T16" s="111" t="s">
        <v>172</v>
      </c>
      <c r="U16" s="181" t="s">
        <v>241</v>
      </c>
    </row>
    <row r="17" spans="1:21" ht="16.5" customHeight="1">
      <c r="A17" s="19"/>
      <c r="B17" s="82"/>
      <c r="C17" s="83"/>
      <c r="D17" s="84"/>
      <c r="E17" s="85"/>
      <c r="F17" s="86"/>
      <c r="G17" s="85"/>
      <c r="H17" s="87" t="s">
        <v>101</v>
      </c>
      <c r="I17" s="85"/>
      <c r="J17" s="85"/>
      <c r="K17" s="88"/>
      <c r="L17" s="22"/>
      <c r="M17" s="22"/>
      <c r="N17" s="89"/>
      <c r="O17" s="89"/>
      <c r="P17" s="89"/>
      <c r="Q17" s="90"/>
      <c r="R17" s="91"/>
      <c r="S17" s="41"/>
      <c r="T17" s="92"/>
      <c r="U17" s="181"/>
    </row>
    <row r="18" spans="1:21" ht="15" customHeight="1">
      <c r="A18" s="19" t="s">
        <v>32</v>
      </c>
      <c r="B18" s="130" t="s">
        <v>69</v>
      </c>
      <c r="C18" s="180"/>
      <c r="D18" s="94"/>
      <c r="E18" s="107">
        <v>2007</v>
      </c>
      <c r="F18" s="108">
        <v>50.5</v>
      </c>
      <c r="G18" s="97" t="s">
        <v>23</v>
      </c>
      <c r="H18" s="42" t="s">
        <v>67</v>
      </c>
      <c r="I18" s="42">
        <v>16</v>
      </c>
      <c r="J18" s="520">
        <v>1.5</v>
      </c>
      <c r="K18" s="88">
        <v>1.35</v>
      </c>
      <c r="L18" s="22">
        <v>60</v>
      </c>
      <c r="M18" s="22">
        <v>110</v>
      </c>
      <c r="N18" s="89">
        <f>SUM(L18,0.5*M18)</f>
        <v>115</v>
      </c>
      <c r="O18" s="22"/>
      <c r="P18" s="22"/>
      <c r="Q18" s="90">
        <f>N18*K18*J18</f>
        <v>232.875</v>
      </c>
      <c r="R18" s="91">
        <v>16</v>
      </c>
      <c r="S18" s="22" t="s">
        <v>23</v>
      </c>
      <c r="T18" s="99" t="s">
        <v>77</v>
      </c>
      <c r="U18" s="299" t="s">
        <v>34</v>
      </c>
    </row>
    <row r="19" spans="1:21" ht="14.25">
      <c r="A19" s="19" t="s">
        <v>33</v>
      </c>
      <c r="B19" s="104" t="s">
        <v>175</v>
      </c>
      <c r="C19" s="105"/>
      <c r="D19" s="106"/>
      <c r="E19" s="107">
        <v>2007</v>
      </c>
      <c r="F19" s="108">
        <v>51.5</v>
      </c>
      <c r="G19" s="109" t="s">
        <v>23</v>
      </c>
      <c r="H19" s="41" t="s">
        <v>171</v>
      </c>
      <c r="I19" s="41">
        <v>12</v>
      </c>
      <c r="J19" s="115">
        <v>0.75</v>
      </c>
      <c r="K19" s="88">
        <v>1.35</v>
      </c>
      <c r="L19" s="22">
        <v>22</v>
      </c>
      <c r="M19" s="22">
        <v>153</v>
      </c>
      <c r="N19" s="89">
        <f>SUM(L19,0.5*M19)</f>
        <v>98.5</v>
      </c>
      <c r="O19" s="22"/>
      <c r="P19" s="22"/>
      <c r="Q19" s="90">
        <f>N19*K19*J19</f>
        <v>99.73125000000002</v>
      </c>
      <c r="R19" s="91">
        <v>3</v>
      </c>
      <c r="S19" s="22" t="s">
        <v>23</v>
      </c>
      <c r="T19" s="111" t="s">
        <v>172</v>
      </c>
      <c r="U19" s="181" t="s">
        <v>239</v>
      </c>
    </row>
    <row r="20" spans="1:21" ht="14.25">
      <c r="A20" s="19" t="s">
        <v>34</v>
      </c>
      <c r="B20" s="104" t="s">
        <v>173</v>
      </c>
      <c r="C20" s="105"/>
      <c r="D20" s="106"/>
      <c r="E20" s="107">
        <v>2008</v>
      </c>
      <c r="F20" s="108">
        <v>48.6</v>
      </c>
      <c r="G20" s="109" t="s">
        <v>23</v>
      </c>
      <c r="H20" s="41" t="s">
        <v>171</v>
      </c>
      <c r="I20" s="41">
        <v>14</v>
      </c>
      <c r="J20" s="110">
        <v>1</v>
      </c>
      <c r="K20" s="88">
        <v>1.35</v>
      </c>
      <c r="L20" s="22">
        <v>19</v>
      </c>
      <c r="M20" s="22">
        <v>55</v>
      </c>
      <c r="N20" s="89">
        <f>SUM(L20,0.5*M20)</f>
        <v>46.5</v>
      </c>
      <c r="O20" s="22"/>
      <c r="P20" s="22"/>
      <c r="Q20" s="90">
        <f>N20*K20*J20</f>
        <v>62.775000000000006</v>
      </c>
      <c r="R20" s="520">
        <v>0.7</v>
      </c>
      <c r="S20" s="22" t="s">
        <v>23</v>
      </c>
      <c r="T20" s="111" t="s">
        <v>172</v>
      </c>
      <c r="U20" s="181" t="s">
        <v>244</v>
      </c>
    </row>
    <row r="21" spans="1:21" ht="15">
      <c r="A21" s="19"/>
      <c r="B21" s="100"/>
      <c r="C21" s="101"/>
      <c r="D21" s="102"/>
      <c r="E21" s="91"/>
      <c r="F21" s="88"/>
      <c r="G21" s="97"/>
      <c r="H21" s="87" t="s">
        <v>28</v>
      </c>
      <c r="I21" s="91"/>
      <c r="J21" s="91"/>
      <c r="K21" s="103"/>
      <c r="L21" s="22"/>
      <c r="M21" s="22"/>
      <c r="N21" s="89"/>
      <c r="O21" s="89"/>
      <c r="P21" s="89"/>
      <c r="Q21" s="90"/>
      <c r="R21" s="91"/>
      <c r="S21" s="22"/>
      <c r="T21" s="99"/>
      <c r="U21" s="299"/>
    </row>
    <row r="22" spans="1:21" ht="15">
      <c r="A22" s="19" t="s">
        <v>32</v>
      </c>
      <c r="B22" s="338" t="s">
        <v>146</v>
      </c>
      <c r="C22" s="105"/>
      <c r="D22" s="106"/>
      <c r="E22" s="107">
        <v>2008</v>
      </c>
      <c r="F22" s="108">
        <v>54.8</v>
      </c>
      <c r="G22" s="97" t="s">
        <v>23</v>
      </c>
      <c r="H22" s="41" t="s">
        <v>147</v>
      </c>
      <c r="I22" s="41">
        <v>16</v>
      </c>
      <c r="J22" s="520">
        <v>1.5</v>
      </c>
      <c r="K22" s="88">
        <v>1.25</v>
      </c>
      <c r="L22" s="22">
        <v>64</v>
      </c>
      <c r="M22" s="22">
        <v>85</v>
      </c>
      <c r="N22" s="89">
        <f>SUM(L22,0.5*M22)</f>
        <v>106.5</v>
      </c>
      <c r="O22" s="22"/>
      <c r="P22" s="22"/>
      <c r="Q22" s="90">
        <f>N22*K22*J22</f>
        <v>199.6875</v>
      </c>
      <c r="R22" s="91">
        <v>12</v>
      </c>
      <c r="S22" s="22" t="s">
        <v>263</v>
      </c>
      <c r="T22" s="146" t="s">
        <v>148</v>
      </c>
      <c r="U22" s="181" t="s">
        <v>229</v>
      </c>
    </row>
    <row r="23" spans="1:21" ht="14.25">
      <c r="A23" s="19" t="s">
        <v>33</v>
      </c>
      <c r="B23" s="130" t="s">
        <v>203</v>
      </c>
      <c r="C23" s="180"/>
      <c r="D23" s="94"/>
      <c r="E23" s="107">
        <v>2008</v>
      </c>
      <c r="F23" s="108">
        <v>57.3</v>
      </c>
      <c r="G23" s="97" t="s">
        <v>23</v>
      </c>
      <c r="H23" s="42" t="s">
        <v>67</v>
      </c>
      <c r="I23" s="41">
        <v>12</v>
      </c>
      <c r="J23" s="115">
        <v>0.75</v>
      </c>
      <c r="K23" s="88">
        <v>1.25</v>
      </c>
      <c r="L23" s="22">
        <v>60</v>
      </c>
      <c r="M23" s="22">
        <v>147</v>
      </c>
      <c r="N23" s="89">
        <f>SUM(L23,0.5*M23)</f>
        <v>133.5</v>
      </c>
      <c r="O23" s="22"/>
      <c r="P23" s="22"/>
      <c r="Q23" s="90">
        <f>N23*K23*J23</f>
        <v>125.15625</v>
      </c>
      <c r="R23" s="91">
        <v>7</v>
      </c>
      <c r="S23" s="22" t="s">
        <v>23</v>
      </c>
      <c r="T23" s="99" t="s">
        <v>77</v>
      </c>
      <c r="U23" s="181" t="s">
        <v>235</v>
      </c>
    </row>
    <row r="24" spans="1:21" ht="15" customHeight="1">
      <c r="A24" s="19" t="s">
        <v>34</v>
      </c>
      <c r="B24" s="130" t="s">
        <v>204</v>
      </c>
      <c r="C24" s="180"/>
      <c r="D24" s="94"/>
      <c r="E24" s="107">
        <v>2008</v>
      </c>
      <c r="F24" s="108">
        <v>56</v>
      </c>
      <c r="G24" s="97" t="s">
        <v>23</v>
      </c>
      <c r="H24" s="42" t="s">
        <v>67</v>
      </c>
      <c r="I24" s="41">
        <v>12</v>
      </c>
      <c r="J24" s="115">
        <v>0.75</v>
      </c>
      <c r="K24" s="88">
        <v>1.25</v>
      </c>
      <c r="L24" s="22">
        <v>65</v>
      </c>
      <c r="M24" s="22">
        <v>110</v>
      </c>
      <c r="N24" s="89">
        <f>SUM(L24,0.5*M24)</f>
        <v>120</v>
      </c>
      <c r="O24" s="22"/>
      <c r="P24" s="22"/>
      <c r="Q24" s="90">
        <f>N24*K24*J24</f>
        <v>112.5</v>
      </c>
      <c r="R24" s="91">
        <v>5</v>
      </c>
      <c r="S24" s="22" t="s">
        <v>23</v>
      </c>
      <c r="T24" s="99" t="s">
        <v>77</v>
      </c>
      <c r="U24" s="299" t="s">
        <v>237</v>
      </c>
    </row>
    <row r="25" spans="1:21" ht="14.25">
      <c r="A25" s="19" t="s">
        <v>35</v>
      </c>
      <c r="B25" s="522" t="s">
        <v>159</v>
      </c>
      <c r="C25" s="105"/>
      <c r="D25" s="106"/>
      <c r="E25" s="107">
        <v>2008</v>
      </c>
      <c r="F25" s="108">
        <v>57</v>
      </c>
      <c r="G25" s="97" t="s">
        <v>23</v>
      </c>
      <c r="H25" s="41" t="s">
        <v>26</v>
      </c>
      <c r="I25" s="41">
        <v>12</v>
      </c>
      <c r="J25" s="115">
        <v>0.75</v>
      </c>
      <c r="K25" s="88">
        <v>1.25</v>
      </c>
      <c r="L25" s="22">
        <v>70</v>
      </c>
      <c r="M25" s="22">
        <v>85</v>
      </c>
      <c r="N25" s="89">
        <f>SUM(L25,0.5*M25)</f>
        <v>112.5</v>
      </c>
      <c r="O25" s="89"/>
      <c r="P25" s="89"/>
      <c r="Q25" s="90">
        <f>N25*K25*J25</f>
        <v>105.46875</v>
      </c>
      <c r="R25" s="91">
        <v>4</v>
      </c>
      <c r="S25" s="22" t="s">
        <v>23</v>
      </c>
      <c r="T25" s="18" t="s">
        <v>27</v>
      </c>
      <c r="U25" s="181" t="s">
        <v>238</v>
      </c>
    </row>
    <row r="26" spans="1:21" ht="15">
      <c r="A26" s="19"/>
      <c r="B26" s="100"/>
      <c r="C26" s="101"/>
      <c r="D26" s="102"/>
      <c r="E26" s="91"/>
      <c r="F26" s="88"/>
      <c r="G26" s="97"/>
      <c r="H26" s="87" t="s">
        <v>29</v>
      </c>
      <c r="I26" s="91"/>
      <c r="J26" s="91"/>
      <c r="K26" s="103"/>
      <c r="L26" s="22"/>
      <c r="M26" s="22"/>
      <c r="N26" s="89"/>
      <c r="O26" s="89"/>
      <c r="P26" s="89"/>
      <c r="Q26" s="90"/>
      <c r="R26" s="91"/>
      <c r="S26" s="22"/>
      <c r="T26" s="99"/>
      <c r="U26" s="181"/>
    </row>
    <row r="27" spans="1:21" ht="14.25">
      <c r="A27" s="19" t="s">
        <v>32</v>
      </c>
      <c r="B27" s="104" t="s">
        <v>59</v>
      </c>
      <c r="C27" s="105"/>
      <c r="D27" s="106"/>
      <c r="E27" s="107">
        <v>2008</v>
      </c>
      <c r="F27" s="108">
        <v>62.4</v>
      </c>
      <c r="G27" s="97" t="s">
        <v>23</v>
      </c>
      <c r="H27" s="41" t="s">
        <v>26</v>
      </c>
      <c r="I27" s="22">
        <v>14</v>
      </c>
      <c r="J27" s="91">
        <v>1</v>
      </c>
      <c r="K27" s="88">
        <v>1.15</v>
      </c>
      <c r="L27" s="22">
        <v>84</v>
      </c>
      <c r="M27" s="22">
        <v>164</v>
      </c>
      <c r="N27" s="89">
        <f>SUM(L27,0.5*M27)</f>
        <v>166</v>
      </c>
      <c r="O27" s="22"/>
      <c r="P27" s="22"/>
      <c r="Q27" s="90">
        <f>N27*K27*J27</f>
        <v>190.89999999999998</v>
      </c>
      <c r="R27" s="91">
        <v>11</v>
      </c>
      <c r="S27" s="22" t="s">
        <v>23</v>
      </c>
      <c r="T27" s="99" t="s">
        <v>27</v>
      </c>
      <c r="U27" s="299" t="s">
        <v>230</v>
      </c>
    </row>
    <row r="28" spans="1:21" ht="14.25">
      <c r="A28" s="19" t="s">
        <v>33</v>
      </c>
      <c r="B28" s="148" t="s">
        <v>157</v>
      </c>
      <c r="C28" s="105"/>
      <c r="D28" s="106"/>
      <c r="E28" s="107">
        <v>2008</v>
      </c>
      <c r="F28" s="108">
        <v>60</v>
      </c>
      <c r="G28" s="97" t="s">
        <v>23</v>
      </c>
      <c r="H28" s="41" t="s">
        <v>26</v>
      </c>
      <c r="I28" s="41">
        <v>12</v>
      </c>
      <c r="J28" s="115">
        <v>0.75</v>
      </c>
      <c r="K28" s="88">
        <v>1.15</v>
      </c>
      <c r="L28" s="22">
        <v>30</v>
      </c>
      <c r="M28" s="22">
        <v>101</v>
      </c>
      <c r="N28" s="89">
        <f>SUM(L28,0.5*M28)</f>
        <v>80.5</v>
      </c>
      <c r="O28" s="89"/>
      <c r="P28" s="89"/>
      <c r="Q28" s="90">
        <f>N28*K28*J28</f>
        <v>69.43124999999999</v>
      </c>
      <c r="R28" s="520">
        <v>0.8</v>
      </c>
      <c r="S28" s="22" t="s">
        <v>23</v>
      </c>
      <c r="T28" s="99" t="s">
        <v>27</v>
      </c>
      <c r="U28" s="181" t="s">
        <v>243</v>
      </c>
    </row>
    <row r="29" spans="1:21" ht="14.25">
      <c r="A29" s="19" t="s">
        <v>34</v>
      </c>
      <c r="B29" s="104" t="s">
        <v>181</v>
      </c>
      <c r="C29" s="105"/>
      <c r="D29" s="106"/>
      <c r="E29" s="107">
        <v>2008</v>
      </c>
      <c r="F29" s="108">
        <v>59.9</v>
      </c>
      <c r="G29" s="109" t="s">
        <v>23</v>
      </c>
      <c r="H29" s="41" t="s">
        <v>171</v>
      </c>
      <c r="I29" s="41">
        <v>14</v>
      </c>
      <c r="J29" s="110">
        <v>1</v>
      </c>
      <c r="K29" s="88">
        <v>1.15</v>
      </c>
      <c r="L29" s="22">
        <v>14</v>
      </c>
      <c r="M29" s="22">
        <v>71</v>
      </c>
      <c r="N29" s="89">
        <f>SUM(L29,0.5*M29)</f>
        <v>49.5</v>
      </c>
      <c r="O29" s="22"/>
      <c r="P29" s="22"/>
      <c r="Q29" s="90">
        <f>N29*K29*J29</f>
        <v>56.925</v>
      </c>
      <c r="R29" s="520">
        <v>0.6</v>
      </c>
      <c r="S29" s="22" t="s">
        <v>23</v>
      </c>
      <c r="T29" s="111" t="s">
        <v>172</v>
      </c>
      <c r="U29" s="181" t="s">
        <v>245</v>
      </c>
    </row>
    <row r="30" spans="1:21" ht="15">
      <c r="A30" s="19"/>
      <c r="B30" s="100"/>
      <c r="C30" s="180"/>
      <c r="D30" s="94"/>
      <c r="E30" s="107"/>
      <c r="F30" s="108"/>
      <c r="G30" s="22"/>
      <c r="H30" s="114" t="s">
        <v>30</v>
      </c>
      <c r="I30" s="91"/>
      <c r="J30" s="91"/>
      <c r="K30" s="103"/>
      <c r="L30" s="22"/>
      <c r="M30" s="22"/>
      <c r="N30" s="89"/>
      <c r="O30" s="22"/>
      <c r="P30" s="22"/>
      <c r="Q30" s="88"/>
      <c r="R30" s="91"/>
      <c r="S30" s="22"/>
      <c r="T30" s="111"/>
      <c r="U30" s="299"/>
    </row>
    <row r="31" spans="1:21" ht="14.25">
      <c r="A31" s="19" t="s">
        <v>32</v>
      </c>
      <c r="B31" s="148" t="s">
        <v>74</v>
      </c>
      <c r="C31" s="180"/>
      <c r="D31" s="94"/>
      <c r="E31" s="107">
        <v>2007</v>
      </c>
      <c r="F31" s="108">
        <v>66.8</v>
      </c>
      <c r="G31" s="97" t="s">
        <v>23</v>
      </c>
      <c r="H31" s="41" t="s">
        <v>36</v>
      </c>
      <c r="I31" s="22">
        <v>16</v>
      </c>
      <c r="J31" s="520">
        <v>1.5</v>
      </c>
      <c r="K31" s="88">
        <v>1.1</v>
      </c>
      <c r="L31" s="22">
        <v>41</v>
      </c>
      <c r="M31" s="22">
        <v>119</v>
      </c>
      <c r="N31" s="89">
        <f>SUM(L31,0.5*M31)</f>
        <v>100.5</v>
      </c>
      <c r="O31" s="89"/>
      <c r="P31" s="89"/>
      <c r="Q31" s="90">
        <f>N31*K31*J31</f>
        <v>165.82500000000002</v>
      </c>
      <c r="R31" s="91">
        <v>8</v>
      </c>
      <c r="S31" s="22" t="s">
        <v>260</v>
      </c>
      <c r="T31" s="99" t="s">
        <v>73</v>
      </c>
      <c r="U31" s="181" t="s">
        <v>233</v>
      </c>
    </row>
    <row r="32" spans="1:21" ht="15">
      <c r="A32" s="19"/>
      <c r="B32" s="100"/>
      <c r="C32" s="180"/>
      <c r="D32" s="94"/>
      <c r="E32" s="107"/>
      <c r="F32" s="108"/>
      <c r="G32" s="97"/>
      <c r="H32" s="114" t="s">
        <v>31</v>
      </c>
      <c r="I32" s="91"/>
      <c r="J32" s="91"/>
      <c r="K32" s="103"/>
      <c r="L32" s="22"/>
      <c r="M32" s="22"/>
      <c r="N32" s="89"/>
      <c r="O32" s="22"/>
      <c r="P32" s="22"/>
      <c r="Q32" s="90"/>
      <c r="R32" s="91"/>
      <c r="S32" s="22"/>
      <c r="T32" s="111"/>
      <c r="U32" s="181"/>
    </row>
    <row r="33" spans="1:21" ht="14.25">
      <c r="A33" s="19" t="s">
        <v>32</v>
      </c>
      <c r="B33" s="130" t="s">
        <v>75</v>
      </c>
      <c r="C33" s="180"/>
      <c r="D33" s="94"/>
      <c r="E33" s="107">
        <v>2007</v>
      </c>
      <c r="F33" s="108">
        <v>68.3</v>
      </c>
      <c r="G33" s="97" t="s">
        <v>58</v>
      </c>
      <c r="H33" s="41" t="s">
        <v>36</v>
      </c>
      <c r="I33" s="91">
        <v>20</v>
      </c>
      <c r="J33" s="91">
        <v>2</v>
      </c>
      <c r="K33" s="88">
        <v>1.05</v>
      </c>
      <c r="L33" s="22">
        <v>96</v>
      </c>
      <c r="M33" s="22">
        <v>135</v>
      </c>
      <c r="N33" s="89">
        <f>SUM(L33,0.5*M33)</f>
        <v>163.5</v>
      </c>
      <c r="O33" s="89"/>
      <c r="P33" s="89"/>
      <c r="Q33" s="90">
        <f>N33*K33*J33</f>
        <v>343.35</v>
      </c>
      <c r="R33" s="91">
        <v>18</v>
      </c>
      <c r="S33" s="22" t="s">
        <v>262</v>
      </c>
      <c r="T33" s="99" t="s">
        <v>73</v>
      </c>
      <c r="U33" s="299" t="s">
        <v>33</v>
      </c>
    </row>
    <row r="34" spans="1:21" ht="15" customHeight="1">
      <c r="A34" s="19" t="s">
        <v>33</v>
      </c>
      <c r="B34" s="148" t="s">
        <v>136</v>
      </c>
      <c r="C34" s="180"/>
      <c r="D34" s="94"/>
      <c r="E34" s="107">
        <v>2008</v>
      </c>
      <c r="F34" s="108">
        <v>69.9</v>
      </c>
      <c r="G34" s="97" t="s">
        <v>132</v>
      </c>
      <c r="H34" s="41" t="s">
        <v>130</v>
      </c>
      <c r="I34" s="22">
        <v>16</v>
      </c>
      <c r="J34" s="103">
        <v>1.5</v>
      </c>
      <c r="K34" s="88">
        <v>1.05</v>
      </c>
      <c r="L34" s="22">
        <v>89</v>
      </c>
      <c r="M34" s="22">
        <v>87</v>
      </c>
      <c r="N34" s="89">
        <f>SUM(L34,0.5*M34)</f>
        <v>132.5</v>
      </c>
      <c r="O34" s="22"/>
      <c r="P34" s="22"/>
      <c r="Q34" s="90">
        <f>N34*K34*J34</f>
        <v>208.6875</v>
      </c>
      <c r="R34" s="91">
        <v>13</v>
      </c>
      <c r="S34" s="22" t="s">
        <v>261</v>
      </c>
      <c r="T34" s="491" t="s">
        <v>131</v>
      </c>
      <c r="U34" s="181" t="s">
        <v>215</v>
      </c>
    </row>
    <row r="35" spans="1:21" ht="14.25">
      <c r="A35" s="19"/>
      <c r="B35" s="100"/>
      <c r="C35" s="180"/>
      <c r="D35" s="94"/>
      <c r="E35" s="91"/>
      <c r="F35" s="88"/>
      <c r="G35" s="97"/>
      <c r="H35" s="131" t="s">
        <v>123</v>
      </c>
      <c r="I35" s="91"/>
      <c r="J35" s="91"/>
      <c r="K35" s="88"/>
      <c r="L35" s="22"/>
      <c r="M35" s="22"/>
      <c r="N35" s="89"/>
      <c r="O35" s="22"/>
      <c r="P35" s="22"/>
      <c r="Q35" s="90"/>
      <c r="R35" s="91"/>
      <c r="S35" s="22"/>
      <c r="T35" s="99"/>
      <c r="U35" s="181"/>
    </row>
    <row r="36" spans="1:21" ht="14.25">
      <c r="A36" s="19" t="s">
        <v>32</v>
      </c>
      <c r="B36" s="100" t="s">
        <v>76</v>
      </c>
      <c r="C36" s="180"/>
      <c r="D36" s="94"/>
      <c r="E36" s="107">
        <v>2008</v>
      </c>
      <c r="F36" s="108">
        <v>85</v>
      </c>
      <c r="G36" s="97" t="s">
        <v>58</v>
      </c>
      <c r="H36" s="41" t="s">
        <v>36</v>
      </c>
      <c r="I36" s="110">
        <v>24</v>
      </c>
      <c r="J36" s="110">
        <v>4</v>
      </c>
      <c r="K36" s="88">
        <v>1</v>
      </c>
      <c r="L36" s="22">
        <v>78</v>
      </c>
      <c r="M36" s="22">
        <v>85</v>
      </c>
      <c r="N36" s="89">
        <f>SUM(L36,0.5*M36)</f>
        <v>120.5</v>
      </c>
      <c r="O36" s="22"/>
      <c r="P36" s="22"/>
      <c r="Q36" s="90">
        <f>N36*K36*J36</f>
        <v>482</v>
      </c>
      <c r="R36" s="91">
        <v>20</v>
      </c>
      <c r="S36" s="22" t="s">
        <v>261</v>
      </c>
      <c r="T36" s="92" t="s">
        <v>73</v>
      </c>
      <c r="U36" s="181" t="s">
        <v>32</v>
      </c>
    </row>
    <row r="37" spans="1:21" ht="14.25">
      <c r="A37" s="19" t="s">
        <v>33</v>
      </c>
      <c r="B37" s="100" t="s">
        <v>151</v>
      </c>
      <c r="C37" s="180"/>
      <c r="D37" s="94"/>
      <c r="E37" s="107">
        <v>2007</v>
      </c>
      <c r="F37" s="108">
        <v>97.2</v>
      </c>
      <c r="G37" s="109" t="s">
        <v>23</v>
      </c>
      <c r="H37" s="41" t="s">
        <v>36</v>
      </c>
      <c r="I37" s="110">
        <v>20</v>
      </c>
      <c r="J37" s="110">
        <v>2</v>
      </c>
      <c r="K37" s="88">
        <v>1</v>
      </c>
      <c r="L37" s="22">
        <v>60</v>
      </c>
      <c r="M37" s="22">
        <v>90</v>
      </c>
      <c r="N37" s="89">
        <f>SUM(L37,0.5*M37)</f>
        <v>105</v>
      </c>
      <c r="O37" s="22"/>
      <c r="P37" s="22"/>
      <c r="Q37" s="90">
        <f>N37*K37*J37</f>
        <v>210</v>
      </c>
      <c r="R37" s="91">
        <v>14</v>
      </c>
      <c r="S37" s="22" t="s">
        <v>260</v>
      </c>
      <c r="T37" s="92" t="s">
        <v>73</v>
      </c>
      <c r="U37" s="181" t="s">
        <v>214</v>
      </c>
    </row>
    <row r="38" spans="1:21" ht="15" customHeight="1">
      <c r="A38" s="19" t="s">
        <v>34</v>
      </c>
      <c r="B38" s="148" t="s">
        <v>158</v>
      </c>
      <c r="C38" s="105"/>
      <c r="D38" s="106"/>
      <c r="E38" s="107">
        <v>2007</v>
      </c>
      <c r="F38" s="108">
        <v>79.9</v>
      </c>
      <c r="G38" s="97" t="s">
        <v>23</v>
      </c>
      <c r="H38" s="41" t="s">
        <v>26</v>
      </c>
      <c r="I38" s="41">
        <v>16</v>
      </c>
      <c r="J38" s="115">
        <v>1.5</v>
      </c>
      <c r="K38" s="88">
        <v>1</v>
      </c>
      <c r="L38" s="22">
        <v>40</v>
      </c>
      <c r="M38" s="22">
        <v>142</v>
      </c>
      <c r="N38" s="89">
        <f>SUM(L38,0.5*M38)</f>
        <v>111</v>
      </c>
      <c r="O38" s="22"/>
      <c r="P38" s="22"/>
      <c r="Q38" s="90">
        <f>N38*K38*J38</f>
        <v>166.5</v>
      </c>
      <c r="R38" s="91">
        <v>9</v>
      </c>
      <c r="S38" s="22" t="s">
        <v>260</v>
      </c>
      <c r="T38" s="99" t="s">
        <v>27</v>
      </c>
      <c r="U38" s="181" t="s">
        <v>232</v>
      </c>
    </row>
    <row r="39" spans="1:21" ht="14.25">
      <c r="A39" s="19" t="s">
        <v>35</v>
      </c>
      <c r="B39" s="104" t="s">
        <v>213</v>
      </c>
      <c r="C39" s="105"/>
      <c r="D39" s="106"/>
      <c r="E39" s="107">
        <v>2008</v>
      </c>
      <c r="F39" s="108">
        <v>75.3</v>
      </c>
      <c r="G39" s="109" t="s">
        <v>23</v>
      </c>
      <c r="H39" s="41" t="s">
        <v>171</v>
      </c>
      <c r="I39" s="41">
        <v>16</v>
      </c>
      <c r="J39" s="113">
        <v>1.5</v>
      </c>
      <c r="K39" s="88">
        <v>1</v>
      </c>
      <c r="L39" s="22">
        <v>26</v>
      </c>
      <c r="M39" s="22">
        <v>60</v>
      </c>
      <c r="N39" s="89">
        <f>SUM(L39,0.5*M39)</f>
        <v>56</v>
      </c>
      <c r="O39" s="22"/>
      <c r="P39" s="22"/>
      <c r="Q39" s="90">
        <f>N39*K39*J39</f>
        <v>84</v>
      </c>
      <c r="R39" s="91">
        <v>2</v>
      </c>
      <c r="S39" s="22" t="s">
        <v>260</v>
      </c>
      <c r="T39" s="111" t="s">
        <v>172</v>
      </c>
      <c r="U39" s="181" t="s">
        <v>240</v>
      </c>
    </row>
    <row r="40" spans="1:21" ht="14.25">
      <c r="A40" s="19" t="s">
        <v>214</v>
      </c>
      <c r="B40" s="104" t="s">
        <v>170</v>
      </c>
      <c r="C40" s="105"/>
      <c r="D40" s="106"/>
      <c r="E40" s="107">
        <v>2008</v>
      </c>
      <c r="F40" s="108">
        <v>89</v>
      </c>
      <c r="G40" s="109" t="s">
        <v>23</v>
      </c>
      <c r="H40" s="41" t="s">
        <v>171</v>
      </c>
      <c r="I40" s="41">
        <v>14</v>
      </c>
      <c r="J40" s="110">
        <v>1</v>
      </c>
      <c r="K40" s="88">
        <v>1</v>
      </c>
      <c r="L40" s="22">
        <v>44</v>
      </c>
      <c r="M40" s="22">
        <v>63</v>
      </c>
      <c r="N40" s="89">
        <f>SUM(L40,0.5*M40)</f>
        <v>75.5</v>
      </c>
      <c r="O40" s="22"/>
      <c r="P40" s="22"/>
      <c r="Q40" s="90">
        <f>N40*K40*J40</f>
        <v>75.5</v>
      </c>
      <c r="R40" s="520">
        <v>0.9</v>
      </c>
      <c r="S40" s="22" t="s">
        <v>23</v>
      </c>
      <c r="T40" s="111" t="s">
        <v>172</v>
      </c>
      <c r="U40" s="181" t="s">
        <v>242</v>
      </c>
    </row>
    <row r="41" spans="1:19" ht="14.25">
      <c r="A41" s="178" t="s">
        <v>21</v>
      </c>
      <c r="B41" s="178"/>
      <c r="C41" s="178"/>
      <c r="D41" s="178"/>
      <c r="E41" s="178"/>
      <c r="F41" s="493"/>
      <c r="G41" s="18" t="s">
        <v>91</v>
      </c>
      <c r="H41" s="178"/>
      <c r="I41" s="178" t="s">
        <v>22</v>
      </c>
      <c r="J41" s="178"/>
      <c r="K41" s="178"/>
      <c r="L41" s="178"/>
      <c r="M41" s="178"/>
      <c r="N41" s="178"/>
      <c r="O41" s="178"/>
      <c r="P41" s="178"/>
      <c r="Q41" s="178"/>
      <c r="R41" s="178"/>
      <c r="S41" s="179" t="s">
        <v>90</v>
      </c>
    </row>
    <row r="42" spans="1:20" ht="14.25">
      <c r="A42" s="418"/>
      <c r="B42" s="418"/>
      <c r="C42" s="418"/>
      <c r="D42" s="418"/>
      <c r="E42" s="418"/>
      <c r="F42" s="419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</row>
  </sheetData>
  <sheetProtection/>
  <mergeCells count="17">
    <mergeCell ref="T10:T11"/>
    <mergeCell ref="J10:J11"/>
    <mergeCell ref="K10:K11"/>
    <mergeCell ref="L10:P10"/>
    <mergeCell ref="Q10:Q11"/>
    <mergeCell ref="R10:R11"/>
    <mergeCell ref="S10:S11"/>
    <mergeCell ref="A1:T1"/>
    <mergeCell ref="A2:T2"/>
    <mergeCell ref="Q8:T8"/>
    <mergeCell ref="A10:A11"/>
    <mergeCell ref="B10:D11"/>
    <mergeCell ref="E10:E11"/>
    <mergeCell ref="F10:F11"/>
    <mergeCell ref="G10:G11"/>
    <mergeCell ref="H10:H11"/>
    <mergeCell ref="I10:I1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30"/>
  <sheetViews>
    <sheetView zoomScalePageLayoutView="0" workbookViewId="0" topLeftCell="A10">
      <selection activeCell="R15" sqref="R15"/>
    </sheetView>
  </sheetViews>
  <sheetFormatPr defaultColWidth="9.140625" defaultRowHeight="15"/>
  <cols>
    <col min="1" max="1" width="6.28125" style="1" customWidth="1"/>
    <col min="2" max="2" width="3.421875" style="1" customWidth="1"/>
    <col min="3" max="3" width="7.28125" style="1" customWidth="1"/>
    <col min="4" max="4" width="14.8515625" style="1" customWidth="1"/>
    <col min="5" max="5" width="5.28125" style="1" customWidth="1"/>
    <col min="6" max="6" width="7.8515625" style="62" customWidth="1"/>
    <col min="7" max="7" width="5.7109375" style="1" customWidth="1"/>
    <col min="8" max="8" width="35.57421875" style="1" customWidth="1"/>
    <col min="9" max="9" width="3.57421875" style="1" customWidth="1"/>
    <col min="10" max="10" width="4.7109375" style="1" customWidth="1"/>
    <col min="11" max="11" width="6.421875" style="1" customWidth="1"/>
    <col min="12" max="12" width="4.140625" style="1" customWidth="1"/>
    <col min="13" max="13" width="4.7109375" style="1" customWidth="1"/>
    <col min="14" max="14" width="7.00390625" style="1" customWidth="1"/>
    <col min="15" max="16" width="3.421875" style="1" customWidth="1"/>
    <col min="17" max="17" width="10.28125" style="1" customWidth="1"/>
    <col min="18" max="19" width="6.8515625" style="1" customWidth="1"/>
    <col min="20" max="20" width="15.421875" style="1" customWidth="1"/>
    <col min="21" max="21" width="11.140625" style="1" bestFit="1" customWidth="1"/>
    <col min="22" max="16384" width="9.140625" style="1" customWidth="1"/>
  </cols>
  <sheetData>
    <row r="1" spans="1:20" ht="14.25">
      <c r="A1" s="415" t="s">
        <v>86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</row>
    <row r="2" spans="1:20" ht="14.25">
      <c r="A2" s="415" t="s">
        <v>49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5" thickBot="1">
      <c r="A3" s="416"/>
      <c r="B3" s="417"/>
      <c r="C3" s="417"/>
      <c r="D3" s="417"/>
      <c r="E3" s="417"/>
      <c r="F3" s="417"/>
      <c r="G3" s="417"/>
      <c r="H3" s="417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</row>
    <row r="4" spans="1:20" ht="15" thickBot="1">
      <c r="A4" s="418"/>
      <c r="B4" s="418"/>
      <c r="C4" s="418"/>
      <c r="D4" s="418"/>
      <c r="E4" s="418"/>
      <c r="F4" s="419"/>
      <c r="G4" s="418"/>
      <c r="H4" s="418"/>
      <c r="I4" s="418"/>
      <c r="J4" s="418"/>
      <c r="K4" s="420" t="s">
        <v>25</v>
      </c>
      <c r="L4" s="418"/>
      <c r="M4" s="418"/>
      <c r="N4" s="418"/>
      <c r="O4" s="418"/>
      <c r="P4" s="418"/>
      <c r="Q4" s="501" t="s">
        <v>0</v>
      </c>
      <c r="R4" s="422"/>
      <c r="S4" s="422"/>
      <c r="T4" s="423"/>
    </row>
    <row r="5" spans="1:20" ht="24.75" thickBot="1">
      <c r="A5" s="179" t="s">
        <v>1</v>
      </c>
      <c r="B5" s="425" t="s">
        <v>93</v>
      </c>
      <c r="C5" s="426" t="s">
        <v>2</v>
      </c>
      <c r="D5" s="427" t="s">
        <v>87</v>
      </c>
      <c r="E5" s="426" t="s">
        <v>3</v>
      </c>
      <c r="F5" s="428">
        <v>2022</v>
      </c>
      <c r="G5" s="418"/>
      <c r="H5" s="429" t="s">
        <v>4</v>
      </c>
      <c r="I5" s="418"/>
      <c r="J5" s="418"/>
      <c r="K5" s="418" t="s">
        <v>5</v>
      </c>
      <c r="L5" s="418"/>
      <c r="M5" s="418"/>
      <c r="N5" s="418"/>
      <c r="O5" s="418"/>
      <c r="P5" s="418"/>
      <c r="Q5" s="430" t="s">
        <v>99</v>
      </c>
      <c r="R5" s="431"/>
      <c r="S5" s="432"/>
      <c r="T5" s="432"/>
    </row>
    <row r="6" spans="1:20" ht="18" thickBot="1">
      <c r="A6" s="418"/>
      <c r="B6" s="418"/>
      <c r="C6" s="418"/>
      <c r="D6" s="418"/>
      <c r="E6" s="418"/>
      <c r="F6" s="419"/>
      <c r="G6" s="418"/>
      <c r="H6" s="434" t="s">
        <v>37</v>
      </c>
      <c r="I6" s="418"/>
      <c r="J6" s="418"/>
      <c r="K6" s="418"/>
      <c r="L6" s="418"/>
      <c r="M6" s="418"/>
      <c r="N6" s="418"/>
      <c r="O6" s="418"/>
      <c r="P6" s="418"/>
      <c r="Q6" s="435" t="s">
        <v>122</v>
      </c>
      <c r="R6" s="436"/>
      <c r="S6" s="437"/>
      <c r="T6" s="437"/>
    </row>
    <row r="7" spans="1:20" ht="15">
      <c r="A7" s="438" t="s">
        <v>88</v>
      </c>
      <c r="B7" s="439"/>
      <c r="C7" s="439"/>
      <c r="D7" s="440"/>
      <c r="E7" s="418"/>
      <c r="F7" s="419" t="s">
        <v>85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ht="15">
      <c r="A8" s="441" t="s">
        <v>89</v>
      </c>
      <c r="B8" s="442"/>
      <c r="C8" s="442"/>
      <c r="D8" s="443"/>
      <c r="E8" s="418"/>
      <c r="F8" s="419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502" t="s">
        <v>83</v>
      </c>
      <c r="R8" s="503"/>
      <c r="S8" s="503"/>
      <c r="T8" s="504"/>
    </row>
    <row r="9" spans="1:20" ht="6.75" customHeight="1">
      <c r="A9" s="418"/>
      <c r="B9" s="418"/>
      <c r="C9" s="418"/>
      <c r="D9" s="418"/>
      <c r="E9" s="418"/>
      <c r="F9" s="419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</row>
    <row r="10" spans="1:20" ht="13.5" customHeight="1">
      <c r="A10" s="460" t="s">
        <v>6</v>
      </c>
      <c r="B10" s="505" t="s">
        <v>18</v>
      </c>
      <c r="C10" s="506"/>
      <c r="D10" s="507"/>
      <c r="E10" s="464" t="s">
        <v>8</v>
      </c>
      <c r="F10" s="508" t="s">
        <v>9</v>
      </c>
      <c r="G10" s="467" t="s">
        <v>10</v>
      </c>
      <c r="H10" s="509" t="s">
        <v>11</v>
      </c>
      <c r="I10" s="464" t="s">
        <v>12</v>
      </c>
      <c r="J10" s="467" t="s">
        <v>52</v>
      </c>
      <c r="K10" s="467" t="s">
        <v>53</v>
      </c>
      <c r="L10" s="510" t="s">
        <v>55</v>
      </c>
      <c r="M10" s="511"/>
      <c r="N10" s="511"/>
      <c r="O10" s="511"/>
      <c r="P10" s="512"/>
      <c r="Q10" s="467" t="s">
        <v>14</v>
      </c>
      <c r="R10" s="464" t="s">
        <v>80</v>
      </c>
      <c r="S10" s="464" t="s">
        <v>54</v>
      </c>
      <c r="T10" s="464" t="s">
        <v>15</v>
      </c>
    </row>
    <row r="11" spans="1:21" ht="72" customHeight="1">
      <c r="A11" s="513"/>
      <c r="B11" s="514"/>
      <c r="C11" s="515"/>
      <c r="D11" s="516"/>
      <c r="E11" s="477"/>
      <c r="F11" s="476"/>
      <c r="G11" s="476"/>
      <c r="H11" s="517"/>
      <c r="I11" s="477"/>
      <c r="J11" s="476"/>
      <c r="K11" s="476"/>
      <c r="L11" s="518" t="s">
        <v>19</v>
      </c>
      <c r="M11" s="519" t="s">
        <v>13</v>
      </c>
      <c r="N11" s="519" t="s">
        <v>20</v>
      </c>
      <c r="O11" s="519" t="s">
        <v>16</v>
      </c>
      <c r="P11" s="519" t="s">
        <v>17</v>
      </c>
      <c r="Q11" s="476"/>
      <c r="R11" s="477"/>
      <c r="S11" s="477"/>
      <c r="T11" s="477"/>
      <c r="U11" s="1" t="s">
        <v>216</v>
      </c>
    </row>
    <row r="12" spans="1:21" ht="15.75" customHeight="1">
      <c r="A12" s="119"/>
      <c r="B12" s="120"/>
      <c r="C12" s="121"/>
      <c r="D12" s="122"/>
      <c r="E12" s="123"/>
      <c r="F12" s="124"/>
      <c r="G12" s="123"/>
      <c r="H12" s="87" t="s">
        <v>28</v>
      </c>
      <c r="I12" s="123"/>
      <c r="J12" s="125"/>
      <c r="K12" s="125"/>
      <c r="L12" s="126"/>
      <c r="M12" s="127"/>
      <c r="N12" s="128"/>
      <c r="O12" s="128"/>
      <c r="P12" s="128"/>
      <c r="Q12" s="125"/>
      <c r="R12" s="125"/>
      <c r="S12" s="123"/>
      <c r="T12" s="123"/>
      <c r="U12" s="119"/>
    </row>
    <row r="13" spans="1:21" ht="14.25">
      <c r="A13" s="19" t="s">
        <v>32</v>
      </c>
      <c r="B13" s="130" t="s">
        <v>72</v>
      </c>
      <c r="C13" s="180"/>
      <c r="D13" s="94"/>
      <c r="E13" s="107">
        <v>2006</v>
      </c>
      <c r="F13" s="108">
        <v>51</v>
      </c>
      <c r="G13" s="116" t="s">
        <v>23</v>
      </c>
      <c r="H13" s="132" t="s">
        <v>36</v>
      </c>
      <c r="I13" s="42">
        <v>16</v>
      </c>
      <c r="J13" s="110">
        <v>1</v>
      </c>
      <c r="K13" s="88">
        <v>1.45</v>
      </c>
      <c r="L13" s="22">
        <v>68</v>
      </c>
      <c r="M13" s="22">
        <v>91</v>
      </c>
      <c r="N13" s="89">
        <f>SUM(L13,0.5*M13)</f>
        <v>113.5</v>
      </c>
      <c r="O13" s="22"/>
      <c r="P13" s="22"/>
      <c r="Q13" s="90">
        <f>N13*K13*J13</f>
        <v>164.575</v>
      </c>
      <c r="R13" s="91">
        <v>10</v>
      </c>
      <c r="S13" s="41" t="s">
        <v>259</v>
      </c>
      <c r="T13" s="99" t="s">
        <v>73</v>
      </c>
      <c r="U13" s="19" t="s">
        <v>231</v>
      </c>
    </row>
    <row r="14" spans="1:21" ht="16.5" customHeight="1">
      <c r="A14" s="19"/>
      <c r="B14" s="82"/>
      <c r="C14" s="83"/>
      <c r="D14" s="84"/>
      <c r="E14" s="85"/>
      <c r="F14" s="86"/>
      <c r="G14" s="85"/>
      <c r="H14" s="87" t="s">
        <v>29</v>
      </c>
      <c r="I14" s="85"/>
      <c r="J14" s="85"/>
      <c r="K14" s="88"/>
      <c r="L14" s="22"/>
      <c r="M14" s="22"/>
      <c r="N14" s="89"/>
      <c r="O14" s="89"/>
      <c r="P14" s="89"/>
      <c r="Q14" s="90"/>
      <c r="R14" s="91"/>
      <c r="S14" s="41"/>
      <c r="T14" s="92"/>
      <c r="U14" s="19"/>
    </row>
    <row r="15" spans="1:21" ht="14.25">
      <c r="A15" s="19" t="s">
        <v>32</v>
      </c>
      <c r="B15" s="93" t="s">
        <v>182</v>
      </c>
      <c r="C15" s="180"/>
      <c r="D15" s="94"/>
      <c r="E15" s="95">
        <v>2005</v>
      </c>
      <c r="F15" s="96">
        <v>60.1</v>
      </c>
      <c r="G15" s="97" t="s">
        <v>23</v>
      </c>
      <c r="H15" s="95" t="s">
        <v>63</v>
      </c>
      <c r="I15" s="22">
        <v>24</v>
      </c>
      <c r="J15" s="91">
        <v>4</v>
      </c>
      <c r="K15" s="88">
        <v>1.35</v>
      </c>
      <c r="L15" s="22">
        <v>98</v>
      </c>
      <c r="M15" s="22">
        <v>104</v>
      </c>
      <c r="N15" s="89">
        <f>SUM(L15,0.5*M15)</f>
        <v>150</v>
      </c>
      <c r="O15" s="89"/>
      <c r="P15" s="89"/>
      <c r="Q15" s="90">
        <f>N15*K15*J15</f>
        <v>810</v>
      </c>
      <c r="R15" s="91">
        <v>19</v>
      </c>
      <c r="S15" s="41" t="s">
        <v>246</v>
      </c>
      <c r="T15" s="99" t="s">
        <v>64</v>
      </c>
      <c r="U15" s="280" t="s">
        <v>33</v>
      </c>
    </row>
    <row r="16" spans="1:21" ht="14.25">
      <c r="A16" s="19" t="s">
        <v>33</v>
      </c>
      <c r="B16" s="148" t="s">
        <v>60</v>
      </c>
      <c r="C16" s="180"/>
      <c r="D16" s="94"/>
      <c r="E16" s="107">
        <v>2006</v>
      </c>
      <c r="F16" s="108">
        <v>58.5</v>
      </c>
      <c r="G16" s="97">
        <v>1</v>
      </c>
      <c r="H16" s="41" t="s">
        <v>45</v>
      </c>
      <c r="I16" s="41">
        <v>24</v>
      </c>
      <c r="J16" s="110">
        <v>4</v>
      </c>
      <c r="K16" s="88">
        <v>1.35</v>
      </c>
      <c r="L16" s="22">
        <v>67</v>
      </c>
      <c r="M16" s="22">
        <v>85</v>
      </c>
      <c r="N16" s="89">
        <f>SUM(L16,0.5*M16)</f>
        <v>109.5</v>
      </c>
      <c r="O16" s="22"/>
      <c r="P16" s="22"/>
      <c r="Q16" s="90">
        <f>N16*K16*J16</f>
        <v>591.3000000000001</v>
      </c>
      <c r="R16" s="91">
        <v>16</v>
      </c>
      <c r="S16" s="41" t="s">
        <v>247</v>
      </c>
      <c r="T16" s="99" t="s">
        <v>46</v>
      </c>
      <c r="U16" s="19" t="s">
        <v>34</v>
      </c>
    </row>
    <row r="17" spans="1:21" ht="14.25">
      <c r="A17" s="19" t="s">
        <v>34</v>
      </c>
      <c r="B17" s="148" t="s">
        <v>163</v>
      </c>
      <c r="C17" s="105"/>
      <c r="D17" s="106"/>
      <c r="E17" s="107">
        <v>2006</v>
      </c>
      <c r="F17" s="108">
        <v>59.1</v>
      </c>
      <c r="G17" s="97" t="s">
        <v>23</v>
      </c>
      <c r="H17" s="41" t="s">
        <v>26</v>
      </c>
      <c r="I17" s="41">
        <v>16</v>
      </c>
      <c r="J17" s="115">
        <v>1</v>
      </c>
      <c r="K17" s="88">
        <v>1.35</v>
      </c>
      <c r="L17" s="22">
        <v>30</v>
      </c>
      <c r="M17" s="22">
        <v>120</v>
      </c>
      <c r="N17" s="89">
        <f>SUM(L17,0.5*M17)</f>
        <v>90</v>
      </c>
      <c r="O17" s="89"/>
      <c r="P17" s="89"/>
      <c r="Q17" s="90">
        <f>N17*K17*J17</f>
        <v>121.50000000000001</v>
      </c>
      <c r="R17" s="91">
        <v>9</v>
      </c>
      <c r="S17" s="41" t="s">
        <v>257</v>
      </c>
      <c r="T17" s="99" t="s">
        <v>27</v>
      </c>
      <c r="U17" s="19" t="s">
        <v>232</v>
      </c>
    </row>
    <row r="18" spans="1:21" ht="14.25">
      <c r="A18" s="19" t="s">
        <v>35</v>
      </c>
      <c r="B18" s="148" t="s">
        <v>128</v>
      </c>
      <c r="C18" s="149"/>
      <c r="D18" s="150"/>
      <c r="E18" s="107">
        <v>2006</v>
      </c>
      <c r="F18" s="108">
        <v>62.4</v>
      </c>
      <c r="G18" s="97" t="s">
        <v>129</v>
      </c>
      <c r="H18" s="41" t="s">
        <v>130</v>
      </c>
      <c r="I18" s="22">
        <v>16</v>
      </c>
      <c r="J18" s="91">
        <v>1</v>
      </c>
      <c r="K18" s="88">
        <v>1.35</v>
      </c>
      <c r="L18" s="22">
        <v>31</v>
      </c>
      <c r="M18" s="22">
        <v>70</v>
      </c>
      <c r="N18" s="89">
        <f>SUM(L18,0.5*M18)</f>
        <v>66</v>
      </c>
      <c r="O18" s="22"/>
      <c r="P18" s="22"/>
      <c r="Q18" s="90">
        <f>N18*K18*J18</f>
        <v>89.10000000000001</v>
      </c>
      <c r="R18" s="91">
        <v>8</v>
      </c>
      <c r="S18" s="22" t="s">
        <v>257</v>
      </c>
      <c r="T18" s="111" t="s">
        <v>131</v>
      </c>
      <c r="U18" s="280" t="s">
        <v>233</v>
      </c>
    </row>
    <row r="19" spans="1:21" ht="15">
      <c r="A19" s="19"/>
      <c r="B19" s="100"/>
      <c r="C19" s="101"/>
      <c r="D19" s="102"/>
      <c r="E19" s="91"/>
      <c r="F19" s="88"/>
      <c r="G19" s="97"/>
      <c r="H19" s="87" t="s">
        <v>30</v>
      </c>
      <c r="I19" s="91"/>
      <c r="J19" s="91"/>
      <c r="K19" s="103"/>
      <c r="L19" s="22"/>
      <c r="M19" s="22"/>
      <c r="N19" s="89"/>
      <c r="O19" s="89"/>
      <c r="P19" s="89"/>
      <c r="Q19" s="90"/>
      <c r="R19" s="91"/>
      <c r="S19" s="22"/>
      <c r="T19" s="99"/>
      <c r="U19" s="19"/>
    </row>
    <row r="20" spans="1:21" ht="14.25">
      <c r="A20" s="19" t="s">
        <v>32</v>
      </c>
      <c r="B20" s="133" t="s">
        <v>48</v>
      </c>
      <c r="C20" s="134"/>
      <c r="D20" s="135"/>
      <c r="E20" s="107">
        <v>2006</v>
      </c>
      <c r="F20" s="108">
        <v>67.8</v>
      </c>
      <c r="G20" s="97" t="s">
        <v>24</v>
      </c>
      <c r="H20" s="41" t="s">
        <v>45</v>
      </c>
      <c r="I20" s="41">
        <v>24</v>
      </c>
      <c r="J20" s="22">
        <v>4</v>
      </c>
      <c r="K20" s="88">
        <v>1.25</v>
      </c>
      <c r="L20" s="22">
        <v>111</v>
      </c>
      <c r="M20" s="22">
        <v>120</v>
      </c>
      <c r="N20" s="89">
        <f>SUM(L20,0.5*M20)</f>
        <v>171</v>
      </c>
      <c r="O20" s="89"/>
      <c r="P20" s="89"/>
      <c r="Q20" s="88">
        <f>N20*K20*J20</f>
        <v>855</v>
      </c>
      <c r="R20" s="91">
        <v>21</v>
      </c>
      <c r="S20" s="98" t="s">
        <v>248</v>
      </c>
      <c r="T20" s="99" t="s">
        <v>46</v>
      </c>
      <c r="U20" s="19" t="s">
        <v>32</v>
      </c>
    </row>
    <row r="21" spans="1:21" ht="14.25">
      <c r="A21" s="19" t="s">
        <v>33</v>
      </c>
      <c r="B21" s="93" t="s">
        <v>183</v>
      </c>
      <c r="C21" s="180"/>
      <c r="D21" s="94"/>
      <c r="E21" s="95">
        <v>2005</v>
      </c>
      <c r="F21" s="96">
        <v>63.8</v>
      </c>
      <c r="G21" s="97" t="s">
        <v>23</v>
      </c>
      <c r="H21" s="95" t="s">
        <v>63</v>
      </c>
      <c r="I21" s="22">
        <v>16</v>
      </c>
      <c r="J21" s="91">
        <v>1</v>
      </c>
      <c r="K21" s="88">
        <v>1.25</v>
      </c>
      <c r="L21" s="22">
        <v>94</v>
      </c>
      <c r="M21" s="22">
        <v>150</v>
      </c>
      <c r="N21" s="89">
        <f>SUM(L21,0.5*M21)</f>
        <v>169</v>
      </c>
      <c r="O21" s="22"/>
      <c r="P21" s="22"/>
      <c r="Q21" s="90">
        <f>N21*K21*J21</f>
        <v>211.25</v>
      </c>
      <c r="R21" s="91">
        <v>12</v>
      </c>
      <c r="S21" s="41" t="s">
        <v>258</v>
      </c>
      <c r="T21" s="99" t="s">
        <v>64</v>
      </c>
      <c r="U21" s="280" t="s">
        <v>229</v>
      </c>
    </row>
    <row r="22" spans="1:21" ht="15">
      <c r="A22" s="19"/>
      <c r="B22" s="100"/>
      <c r="C22" s="101"/>
      <c r="D22" s="102"/>
      <c r="E22" s="91"/>
      <c r="F22" s="88"/>
      <c r="G22" s="97"/>
      <c r="H22" s="87" t="s">
        <v>31</v>
      </c>
      <c r="I22" s="91"/>
      <c r="J22" s="91"/>
      <c r="K22" s="103"/>
      <c r="L22" s="22"/>
      <c r="M22" s="22"/>
      <c r="N22" s="89"/>
      <c r="O22" s="89"/>
      <c r="P22" s="89"/>
      <c r="Q22" s="90"/>
      <c r="R22" s="91"/>
      <c r="S22" s="22"/>
      <c r="T22" s="99"/>
      <c r="U22" s="19"/>
    </row>
    <row r="23" spans="1:21" ht="14.25">
      <c r="A23" s="19" t="s">
        <v>32</v>
      </c>
      <c r="B23" s="130" t="s">
        <v>68</v>
      </c>
      <c r="C23" s="180"/>
      <c r="D23" s="94"/>
      <c r="E23" s="107">
        <v>2006</v>
      </c>
      <c r="F23" s="108">
        <v>72.4</v>
      </c>
      <c r="G23" s="97" t="s">
        <v>23</v>
      </c>
      <c r="H23" s="42" t="s">
        <v>67</v>
      </c>
      <c r="I23" s="91">
        <v>20</v>
      </c>
      <c r="J23" s="91">
        <v>2</v>
      </c>
      <c r="K23" s="88">
        <v>1.15</v>
      </c>
      <c r="L23" s="22">
        <v>51</v>
      </c>
      <c r="M23" s="22">
        <v>72</v>
      </c>
      <c r="N23" s="89">
        <f>SUM(L23,0.5*M23)</f>
        <v>87</v>
      </c>
      <c r="O23" s="22"/>
      <c r="P23" s="22"/>
      <c r="Q23" s="90">
        <f>N23*K23*J23</f>
        <v>200.1</v>
      </c>
      <c r="R23" s="91">
        <v>11</v>
      </c>
      <c r="S23" s="41" t="s">
        <v>257</v>
      </c>
      <c r="T23" s="111" t="s">
        <v>77</v>
      </c>
      <c r="U23" s="19" t="s">
        <v>230</v>
      </c>
    </row>
    <row r="24" spans="1:21" ht="15">
      <c r="A24" s="19"/>
      <c r="B24" s="100"/>
      <c r="C24" s="180"/>
      <c r="D24" s="94"/>
      <c r="E24" s="107"/>
      <c r="F24" s="108"/>
      <c r="G24" s="97"/>
      <c r="H24" s="114" t="s">
        <v>38</v>
      </c>
      <c r="I24" s="91"/>
      <c r="J24" s="91"/>
      <c r="K24" s="103"/>
      <c r="L24" s="22"/>
      <c r="M24" s="22"/>
      <c r="N24" s="89"/>
      <c r="O24" s="22"/>
      <c r="P24" s="22"/>
      <c r="Q24" s="90"/>
      <c r="R24" s="91"/>
      <c r="S24" s="22"/>
      <c r="T24" s="111"/>
      <c r="U24" s="19"/>
    </row>
    <row r="25" spans="1:21" ht="14.25">
      <c r="A25" s="19" t="s">
        <v>32</v>
      </c>
      <c r="B25" s="136" t="s">
        <v>71</v>
      </c>
      <c r="C25" s="137"/>
      <c r="D25" s="138"/>
      <c r="E25" s="107">
        <v>2006</v>
      </c>
      <c r="F25" s="108">
        <v>82</v>
      </c>
      <c r="G25" s="97" t="s">
        <v>58</v>
      </c>
      <c r="H25" s="42" t="s">
        <v>67</v>
      </c>
      <c r="I25" s="91">
        <v>20</v>
      </c>
      <c r="J25" s="91">
        <v>2</v>
      </c>
      <c r="K25" s="88">
        <v>1.05</v>
      </c>
      <c r="L25" s="22">
        <v>66</v>
      </c>
      <c r="M25" s="22">
        <v>106</v>
      </c>
      <c r="N25" s="89">
        <f>SUM(L25,0.5*M25)</f>
        <v>119</v>
      </c>
      <c r="O25" s="22"/>
      <c r="P25" s="22"/>
      <c r="Q25" s="90">
        <f>N25*K25*J25</f>
        <v>249.9</v>
      </c>
      <c r="R25" s="91">
        <v>13</v>
      </c>
      <c r="S25" s="22" t="s">
        <v>23</v>
      </c>
      <c r="T25" s="111" t="s">
        <v>77</v>
      </c>
      <c r="U25" s="19" t="s">
        <v>215</v>
      </c>
    </row>
    <row r="26" spans="1:21" ht="14.25">
      <c r="A26" s="19"/>
      <c r="B26" s="100"/>
      <c r="C26" s="180"/>
      <c r="D26" s="94"/>
      <c r="E26" s="91"/>
      <c r="F26" s="88"/>
      <c r="G26" s="97"/>
      <c r="H26" s="131" t="s">
        <v>100</v>
      </c>
      <c r="I26" s="91"/>
      <c r="J26" s="91"/>
      <c r="K26" s="88"/>
      <c r="L26" s="22"/>
      <c r="M26" s="22"/>
      <c r="N26" s="89"/>
      <c r="O26" s="22"/>
      <c r="P26" s="22"/>
      <c r="Q26" s="90"/>
      <c r="R26" s="91"/>
      <c r="S26" s="22"/>
      <c r="T26" s="99"/>
      <c r="U26" s="19"/>
    </row>
    <row r="27" spans="1:21" ht="27.75">
      <c r="A27" s="19" t="s">
        <v>32</v>
      </c>
      <c r="B27" s="104" t="s">
        <v>167</v>
      </c>
      <c r="C27" s="105"/>
      <c r="D27" s="106"/>
      <c r="E27" s="107">
        <v>2004</v>
      </c>
      <c r="F27" s="108">
        <v>97.8</v>
      </c>
      <c r="G27" s="109">
        <v>2</v>
      </c>
      <c r="H27" s="41" t="s">
        <v>168</v>
      </c>
      <c r="I27" s="41">
        <v>24</v>
      </c>
      <c r="J27" s="110">
        <v>4</v>
      </c>
      <c r="K27" s="88">
        <v>1</v>
      </c>
      <c r="L27" s="22">
        <v>55</v>
      </c>
      <c r="M27" s="22">
        <v>142</v>
      </c>
      <c r="N27" s="89">
        <f>SUM(L27,0.5*M27)</f>
        <v>126</v>
      </c>
      <c r="O27" s="22"/>
      <c r="P27" s="22"/>
      <c r="Q27" s="90">
        <f>N27*K27*J27</f>
        <v>504</v>
      </c>
      <c r="R27" s="91">
        <v>15</v>
      </c>
      <c r="S27" s="22" t="s">
        <v>247</v>
      </c>
      <c r="T27" s="111" t="s">
        <v>169</v>
      </c>
      <c r="U27" s="19" t="s">
        <v>35</v>
      </c>
    </row>
    <row r="28" spans="1:21" ht="14.25">
      <c r="A28" s="19" t="s">
        <v>33</v>
      </c>
      <c r="B28" s="104" t="s">
        <v>47</v>
      </c>
      <c r="C28" s="105"/>
      <c r="D28" s="106"/>
      <c r="E28" s="107">
        <v>2006</v>
      </c>
      <c r="F28" s="108">
        <v>92.56</v>
      </c>
      <c r="G28" s="97">
        <v>3</v>
      </c>
      <c r="H28" s="132" t="s">
        <v>45</v>
      </c>
      <c r="I28" s="41">
        <v>24</v>
      </c>
      <c r="J28" s="110">
        <v>4</v>
      </c>
      <c r="K28" s="88">
        <v>1</v>
      </c>
      <c r="L28" s="22">
        <v>41</v>
      </c>
      <c r="M28" s="22">
        <v>66</v>
      </c>
      <c r="N28" s="89">
        <f>SUM(L28,0.5*M28)</f>
        <v>74</v>
      </c>
      <c r="O28" s="22"/>
      <c r="P28" s="22"/>
      <c r="Q28" s="90">
        <f>N28*K28*J28</f>
        <v>296</v>
      </c>
      <c r="R28" s="91">
        <v>14</v>
      </c>
      <c r="S28" s="22" t="s">
        <v>23</v>
      </c>
      <c r="T28" s="99" t="s">
        <v>46</v>
      </c>
      <c r="U28" s="19" t="s">
        <v>214</v>
      </c>
    </row>
    <row r="29" spans="1:19" ht="14.25">
      <c r="A29" s="178" t="s">
        <v>21</v>
      </c>
      <c r="B29" s="178"/>
      <c r="C29" s="178"/>
      <c r="D29" s="178"/>
      <c r="E29" s="178"/>
      <c r="F29" s="493"/>
      <c r="G29" s="18" t="s">
        <v>91</v>
      </c>
      <c r="H29" s="178"/>
      <c r="I29" s="178" t="s">
        <v>22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9" t="s">
        <v>90</v>
      </c>
    </row>
    <row r="30" spans="1:20" ht="14.25">
      <c r="A30" s="418"/>
      <c r="B30" s="418"/>
      <c r="C30" s="418"/>
      <c r="D30" s="418"/>
      <c r="E30" s="418"/>
      <c r="F30" s="419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</row>
  </sheetData>
  <sheetProtection/>
  <mergeCells count="17">
    <mergeCell ref="A1:T1"/>
    <mergeCell ref="A2:T2"/>
    <mergeCell ref="Q8:T8"/>
    <mergeCell ref="A10:A11"/>
    <mergeCell ref="B10:D11"/>
    <mergeCell ref="E10:E11"/>
    <mergeCell ref="F10:F11"/>
    <mergeCell ref="G10:G11"/>
    <mergeCell ref="H10:H11"/>
    <mergeCell ref="I10:I11"/>
    <mergeCell ref="T10:T11"/>
    <mergeCell ref="J10:J11"/>
    <mergeCell ref="K10:K11"/>
    <mergeCell ref="L10:P10"/>
    <mergeCell ref="Q10:Q11"/>
    <mergeCell ref="R10:R11"/>
    <mergeCell ref="S10:S1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7">
      <selection activeCell="H27" sqref="H27"/>
    </sheetView>
  </sheetViews>
  <sheetFormatPr defaultColWidth="9.140625" defaultRowHeight="15"/>
  <cols>
    <col min="1" max="1" width="6.28125" style="1" customWidth="1"/>
    <col min="2" max="2" width="7.421875" style="1" customWidth="1"/>
    <col min="3" max="3" width="6.57421875" style="1" customWidth="1"/>
    <col min="4" max="4" width="14.8515625" style="1" customWidth="1"/>
    <col min="5" max="5" width="5.28125" style="1" customWidth="1"/>
    <col min="6" max="6" width="6.421875" style="1" customWidth="1"/>
    <col min="7" max="7" width="5.57421875" style="1" customWidth="1"/>
    <col min="8" max="8" width="33.140625" style="1" customWidth="1"/>
    <col min="9" max="10" width="4.28125" style="1" customWidth="1"/>
    <col min="11" max="11" width="5.7109375" style="1" customWidth="1"/>
    <col min="12" max="12" width="5.28125" style="1" customWidth="1"/>
    <col min="13" max="13" width="4.00390625" style="1" customWidth="1"/>
    <col min="14" max="14" width="4.28125" style="1" customWidth="1"/>
    <col min="15" max="16" width="6.421875" style="1" customWidth="1"/>
    <col min="17" max="17" width="5.7109375" style="1" customWidth="1"/>
    <col min="18" max="18" width="17.7109375" style="1" customWidth="1"/>
    <col min="19" max="16384" width="9.140625" style="1" customWidth="1"/>
  </cols>
  <sheetData>
    <row r="1" spans="1:20" ht="14.25">
      <c r="A1" s="415" t="s">
        <v>86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</row>
    <row r="2" spans="1:20" ht="14.25">
      <c r="A2" s="415" t="s">
        <v>49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5" thickBot="1">
      <c r="A3" s="416"/>
      <c r="B3" s="417"/>
      <c r="C3" s="417"/>
      <c r="D3" s="417"/>
      <c r="E3" s="417"/>
      <c r="F3" s="417"/>
      <c r="G3" s="417"/>
      <c r="H3" s="417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</row>
    <row r="4" spans="1:20" ht="15" thickBot="1">
      <c r="A4" s="418"/>
      <c r="B4" s="418"/>
      <c r="C4" s="418"/>
      <c r="D4" s="418"/>
      <c r="E4" s="418"/>
      <c r="F4" s="419"/>
      <c r="G4" s="418"/>
      <c r="H4" s="418"/>
      <c r="I4" s="418"/>
      <c r="J4" s="418"/>
      <c r="K4" s="420" t="s">
        <v>25</v>
      </c>
      <c r="L4" s="418"/>
      <c r="M4" s="418"/>
      <c r="N4" s="418"/>
      <c r="O4" s="421" t="s">
        <v>0</v>
      </c>
      <c r="P4" s="422"/>
      <c r="Q4" s="422"/>
      <c r="R4" s="423"/>
      <c r="S4" s="424"/>
      <c r="T4" s="424"/>
    </row>
    <row r="5" spans="1:20" ht="24.75" thickBot="1">
      <c r="A5" s="179" t="s">
        <v>1</v>
      </c>
      <c r="B5" s="425" t="s">
        <v>93</v>
      </c>
      <c r="C5" s="426" t="s">
        <v>2</v>
      </c>
      <c r="D5" s="427" t="s">
        <v>87</v>
      </c>
      <c r="E5" s="426" t="s">
        <v>3</v>
      </c>
      <c r="F5" s="428">
        <v>2022</v>
      </c>
      <c r="G5" s="418"/>
      <c r="H5" s="429" t="s">
        <v>4</v>
      </c>
      <c r="I5" s="418"/>
      <c r="J5" s="418"/>
      <c r="K5" s="418" t="s">
        <v>5</v>
      </c>
      <c r="L5" s="418"/>
      <c r="M5" s="418"/>
      <c r="N5" s="418"/>
      <c r="O5" s="430" t="s">
        <v>116</v>
      </c>
      <c r="P5" s="431"/>
      <c r="Q5" s="432"/>
      <c r="R5" s="432"/>
      <c r="S5" s="433"/>
      <c r="T5" s="433"/>
    </row>
    <row r="6" spans="1:20" ht="18" thickBot="1">
      <c r="A6" s="418"/>
      <c r="B6" s="418"/>
      <c r="C6" s="418"/>
      <c r="D6" s="418"/>
      <c r="E6" s="418"/>
      <c r="F6" s="419"/>
      <c r="G6" s="418"/>
      <c r="H6" s="434" t="s">
        <v>104</v>
      </c>
      <c r="I6" s="418"/>
      <c r="J6" s="418"/>
      <c r="K6" s="418"/>
      <c r="L6" s="418"/>
      <c r="M6" s="418"/>
      <c r="N6" s="418"/>
      <c r="O6" s="435" t="s">
        <v>115</v>
      </c>
      <c r="P6" s="436"/>
      <c r="Q6" s="437"/>
      <c r="R6" s="437"/>
      <c r="S6" s="433"/>
      <c r="T6" s="433"/>
    </row>
    <row r="7" spans="1:20" ht="15.75" thickBot="1">
      <c r="A7" s="438" t="s">
        <v>88</v>
      </c>
      <c r="B7" s="439"/>
      <c r="C7" s="439"/>
      <c r="D7" s="440"/>
      <c r="E7" s="418"/>
      <c r="F7" s="419" t="s">
        <v>85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ht="15.75" thickBot="1">
      <c r="A8" s="441" t="s">
        <v>89</v>
      </c>
      <c r="B8" s="442"/>
      <c r="C8" s="442"/>
      <c r="D8" s="443"/>
      <c r="E8" s="418"/>
      <c r="F8" s="419"/>
      <c r="G8" s="418"/>
      <c r="H8" s="418"/>
      <c r="I8" s="418"/>
      <c r="J8" s="418"/>
      <c r="K8" s="418"/>
      <c r="L8" s="418"/>
      <c r="M8" s="418"/>
      <c r="N8" s="418"/>
      <c r="O8" s="444" t="s">
        <v>83</v>
      </c>
      <c r="P8" s="445"/>
      <c r="Q8" s="446"/>
      <c r="R8" s="447"/>
      <c r="S8" s="448"/>
      <c r="T8" s="448"/>
    </row>
    <row r="9" spans="1:18" ht="4.5" customHeight="1">
      <c r="A9" s="424"/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</row>
    <row r="10" spans="1:18" ht="2.25" customHeight="1">
      <c r="A10" s="449" t="s">
        <v>6</v>
      </c>
      <c r="B10" s="450" t="s">
        <v>7</v>
      </c>
      <c r="C10" s="451"/>
      <c r="D10" s="452"/>
      <c r="E10" s="453" t="s">
        <v>8</v>
      </c>
      <c r="F10" s="454" t="s">
        <v>9</v>
      </c>
      <c r="G10" s="453" t="s">
        <v>10</v>
      </c>
      <c r="H10" s="455" t="s">
        <v>11</v>
      </c>
      <c r="I10" s="453" t="s">
        <v>12</v>
      </c>
      <c r="J10" s="456" t="s">
        <v>52</v>
      </c>
      <c r="K10" s="456" t="s">
        <v>53</v>
      </c>
      <c r="L10" s="457"/>
      <c r="M10" s="458"/>
      <c r="N10" s="459"/>
      <c r="O10" s="456" t="s">
        <v>14</v>
      </c>
      <c r="P10" s="456"/>
      <c r="Q10" s="453" t="s">
        <v>54</v>
      </c>
      <c r="R10" s="453" t="s">
        <v>15</v>
      </c>
    </row>
    <row r="11" spans="1:18" ht="81" customHeight="1">
      <c r="A11" s="460" t="s">
        <v>6</v>
      </c>
      <c r="B11" s="461" t="s">
        <v>7</v>
      </c>
      <c r="C11" s="462"/>
      <c r="D11" s="463"/>
      <c r="E11" s="464" t="s">
        <v>8</v>
      </c>
      <c r="F11" s="465" t="s">
        <v>9</v>
      </c>
      <c r="G11" s="464" t="s">
        <v>10</v>
      </c>
      <c r="H11" s="466" t="s">
        <v>11</v>
      </c>
      <c r="I11" s="464" t="s">
        <v>12</v>
      </c>
      <c r="J11" s="467" t="s">
        <v>52</v>
      </c>
      <c r="K11" s="467" t="s">
        <v>53</v>
      </c>
      <c r="L11" s="467" t="s">
        <v>13</v>
      </c>
      <c r="M11" s="467" t="s">
        <v>16</v>
      </c>
      <c r="N11" s="467" t="s">
        <v>17</v>
      </c>
      <c r="O11" s="467" t="s">
        <v>14</v>
      </c>
      <c r="P11" s="464" t="s">
        <v>80</v>
      </c>
      <c r="Q11" s="464" t="s">
        <v>54</v>
      </c>
      <c r="R11" s="464" t="s">
        <v>15</v>
      </c>
    </row>
    <row r="12" spans="1:19" ht="17.25" customHeight="1">
      <c r="A12" s="468"/>
      <c r="B12" s="469"/>
      <c r="C12" s="470"/>
      <c r="D12" s="471"/>
      <c r="E12" s="472"/>
      <c r="F12" s="473"/>
      <c r="G12" s="472"/>
      <c r="H12" s="474"/>
      <c r="I12" s="472"/>
      <c r="J12" s="475"/>
      <c r="K12" s="475"/>
      <c r="L12" s="476"/>
      <c r="M12" s="476"/>
      <c r="N12" s="476"/>
      <c r="O12" s="475"/>
      <c r="P12" s="477"/>
      <c r="Q12" s="472"/>
      <c r="R12" s="472"/>
      <c r="S12" s="1" t="s">
        <v>216</v>
      </c>
    </row>
    <row r="13" spans="1:19" ht="17.25" customHeight="1">
      <c r="A13" s="119"/>
      <c r="B13" s="478"/>
      <c r="C13" s="479"/>
      <c r="D13" s="480"/>
      <c r="E13" s="481"/>
      <c r="F13" s="482"/>
      <c r="G13" s="481"/>
      <c r="H13" s="87" t="s">
        <v>117</v>
      </c>
      <c r="I13" s="481"/>
      <c r="J13" s="483"/>
      <c r="K13" s="483"/>
      <c r="L13" s="484"/>
      <c r="M13" s="484"/>
      <c r="N13" s="484"/>
      <c r="O13" s="483"/>
      <c r="P13" s="483"/>
      <c r="Q13" s="481"/>
      <c r="R13" s="481"/>
      <c r="S13" s="62"/>
    </row>
    <row r="14" spans="1:19" ht="17.25" customHeight="1">
      <c r="A14" s="19">
        <v>1</v>
      </c>
      <c r="B14" s="495" t="s">
        <v>202</v>
      </c>
      <c r="C14" s="479"/>
      <c r="D14" s="480"/>
      <c r="E14" s="22">
        <v>2012</v>
      </c>
      <c r="F14" s="88">
        <v>33.2</v>
      </c>
      <c r="G14" s="97" t="s">
        <v>23</v>
      </c>
      <c r="H14" s="42" t="s">
        <v>198</v>
      </c>
      <c r="I14" s="22">
        <v>6</v>
      </c>
      <c r="J14" s="22">
        <v>0.5</v>
      </c>
      <c r="K14" s="22">
        <v>1.3</v>
      </c>
      <c r="L14" s="22">
        <v>78</v>
      </c>
      <c r="M14" s="22"/>
      <c r="N14" s="22"/>
      <c r="O14" s="487">
        <f>K14*L14*J14</f>
        <v>50.7</v>
      </c>
      <c r="P14" s="488">
        <v>13</v>
      </c>
      <c r="Q14" s="97" t="s">
        <v>23</v>
      </c>
      <c r="R14" s="111" t="s">
        <v>77</v>
      </c>
      <c r="S14" s="489">
        <v>6</v>
      </c>
    </row>
    <row r="15" spans="1:19" ht="17.25" customHeight="1">
      <c r="A15" s="19">
        <v>2</v>
      </c>
      <c r="B15" s="495" t="s">
        <v>205</v>
      </c>
      <c r="C15" s="479"/>
      <c r="D15" s="480"/>
      <c r="E15" s="22">
        <v>2013</v>
      </c>
      <c r="F15" s="88">
        <v>30.7</v>
      </c>
      <c r="G15" s="97" t="s">
        <v>23</v>
      </c>
      <c r="H15" s="42" t="s">
        <v>198</v>
      </c>
      <c r="I15" s="22">
        <v>6</v>
      </c>
      <c r="J15" s="22">
        <v>0.5</v>
      </c>
      <c r="K15" s="22">
        <v>1.3</v>
      </c>
      <c r="L15" s="22">
        <v>172</v>
      </c>
      <c r="M15" s="22"/>
      <c r="N15" s="22"/>
      <c r="O15" s="487">
        <f>K15*L15*J15</f>
        <v>111.8</v>
      </c>
      <c r="P15" s="488">
        <v>15</v>
      </c>
      <c r="Q15" s="97" t="s">
        <v>23</v>
      </c>
      <c r="R15" s="111" t="s">
        <v>77</v>
      </c>
      <c r="S15" s="489">
        <v>4</v>
      </c>
    </row>
    <row r="16" spans="1:19" ht="15">
      <c r="A16" s="19" t="s">
        <v>34</v>
      </c>
      <c r="B16" s="495" t="s">
        <v>150</v>
      </c>
      <c r="C16" s="485"/>
      <c r="D16" s="486"/>
      <c r="E16" s="22">
        <v>2014</v>
      </c>
      <c r="F16" s="88">
        <v>30.4</v>
      </c>
      <c r="G16" s="97" t="s">
        <v>23</v>
      </c>
      <c r="H16" s="41" t="s">
        <v>147</v>
      </c>
      <c r="I16" s="22">
        <v>6</v>
      </c>
      <c r="J16" s="22">
        <v>0.5</v>
      </c>
      <c r="K16" s="22">
        <v>1.3</v>
      </c>
      <c r="L16" s="22">
        <v>190</v>
      </c>
      <c r="M16" s="22"/>
      <c r="N16" s="22"/>
      <c r="O16" s="487">
        <f>K16*L16*J16</f>
        <v>123.5</v>
      </c>
      <c r="P16" s="488">
        <v>16</v>
      </c>
      <c r="Q16" s="97" t="s">
        <v>23</v>
      </c>
      <c r="R16" s="496" t="s">
        <v>148</v>
      </c>
      <c r="S16" s="489">
        <v>3</v>
      </c>
    </row>
    <row r="17" spans="1:19" ht="15">
      <c r="A17" s="19"/>
      <c r="B17" s="148"/>
      <c r="C17" s="149"/>
      <c r="D17" s="150"/>
      <c r="E17" s="107"/>
      <c r="F17" s="108"/>
      <c r="G17" s="97"/>
      <c r="H17" s="87" t="s">
        <v>113</v>
      </c>
      <c r="I17" s="41"/>
      <c r="J17" s="41"/>
      <c r="K17" s="22"/>
      <c r="L17" s="22"/>
      <c r="M17" s="22"/>
      <c r="N17" s="22"/>
      <c r="O17" s="487"/>
      <c r="P17" s="490"/>
      <c r="Q17" s="22"/>
      <c r="R17" s="491"/>
      <c r="S17" s="489"/>
    </row>
    <row r="18" spans="1:19" ht="14.25">
      <c r="A18" s="19" t="s">
        <v>32</v>
      </c>
      <c r="B18" s="497" t="s">
        <v>186</v>
      </c>
      <c r="C18" s="498"/>
      <c r="D18" s="499"/>
      <c r="E18" s="95">
        <v>2011</v>
      </c>
      <c r="F18" s="139">
        <v>41</v>
      </c>
      <c r="G18" s="97" t="s">
        <v>23</v>
      </c>
      <c r="H18" s="500" t="s">
        <v>63</v>
      </c>
      <c r="I18" s="42">
        <v>6</v>
      </c>
      <c r="J18" s="22">
        <v>0.5</v>
      </c>
      <c r="K18" s="22">
        <v>1.2</v>
      </c>
      <c r="L18" s="22">
        <v>115</v>
      </c>
      <c r="M18" s="22"/>
      <c r="N18" s="22"/>
      <c r="O18" s="487">
        <f>K18*L18*J18</f>
        <v>69</v>
      </c>
      <c r="P18" s="488">
        <v>14</v>
      </c>
      <c r="Q18" s="97" t="s">
        <v>23</v>
      </c>
      <c r="R18" s="111" t="s">
        <v>64</v>
      </c>
      <c r="S18" s="489">
        <v>5</v>
      </c>
    </row>
    <row r="19" spans="1:19" ht="14.25">
      <c r="A19" s="19"/>
      <c r="B19" s="148"/>
      <c r="C19" s="149"/>
      <c r="D19" s="150"/>
      <c r="E19" s="22"/>
      <c r="F19" s="88"/>
      <c r="G19" s="116"/>
      <c r="H19" s="492" t="s">
        <v>114</v>
      </c>
      <c r="I19" s="22"/>
      <c r="J19" s="22"/>
      <c r="K19" s="22"/>
      <c r="L19" s="22"/>
      <c r="M19" s="22"/>
      <c r="N19" s="22"/>
      <c r="O19" s="487"/>
      <c r="P19" s="490"/>
      <c r="Q19" s="22"/>
      <c r="R19" s="99"/>
      <c r="S19" s="489"/>
    </row>
    <row r="20" spans="1:19" ht="15" customHeight="1">
      <c r="A20" s="19" t="s">
        <v>32</v>
      </c>
      <c r="B20" s="148" t="s">
        <v>138</v>
      </c>
      <c r="C20" s="180"/>
      <c r="D20" s="94"/>
      <c r="E20" s="107">
        <v>2009</v>
      </c>
      <c r="F20" s="108">
        <v>93.4</v>
      </c>
      <c r="G20" s="97" t="s">
        <v>44</v>
      </c>
      <c r="H20" s="41" t="s">
        <v>130</v>
      </c>
      <c r="I20" s="22">
        <v>14</v>
      </c>
      <c r="J20" s="22">
        <v>6</v>
      </c>
      <c r="K20" s="22">
        <v>1</v>
      </c>
      <c r="L20" s="22">
        <v>172</v>
      </c>
      <c r="M20" s="22"/>
      <c r="N20" s="22"/>
      <c r="O20" s="487">
        <f>K20*L20*J20</f>
        <v>1032</v>
      </c>
      <c r="P20" s="488">
        <v>20</v>
      </c>
      <c r="Q20" s="97" t="s">
        <v>23</v>
      </c>
      <c r="R20" s="491" t="s">
        <v>131</v>
      </c>
      <c r="S20" s="489">
        <v>1</v>
      </c>
    </row>
    <row r="21" spans="1:19" ht="15" customHeight="1">
      <c r="A21" s="19" t="s">
        <v>33</v>
      </c>
      <c r="B21" s="148" t="s">
        <v>135</v>
      </c>
      <c r="C21" s="180"/>
      <c r="D21" s="94"/>
      <c r="E21" s="107">
        <v>2009</v>
      </c>
      <c r="F21" s="108">
        <v>94.2</v>
      </c>
      <c r="G21" s="97" t="s">
        <v>134</v>
      </c>
      <c r="H21" s="41" t="s">
        <v>130</v>
      </c>
      <c r="I21" s="22">
        <v>14</v>
      </c>
      <c r="J21" s="22">
        <v>6</v>
      </c>
      <c r="K21" s="22">
        <v>1</v>
      </c>
      <c r="L21" s="22">
        <v>95</v>
      </c>
      <c r="M21" s="22"/>
      <c r="N21" s="22"/>
      <c r="O21" s="487">
        <f>K21*L21*J21</f>
        <v>570</v>
      </c>
      <c r="P21" s="488">
        <v>18</v>
      </c>
      <c r="Q21" s="97" t="s">
        <v>23</v>
      </c>
      <c r="R21" s="491" t="s">
        <v>131</v>
      </c>
      <c r="S21" s="489">
        <v>2</v>
      </c>
    </row>
    <row r="22" spans="1:18" ht="14.25">
      <c r="A22" s="178" t="s">
        <v>21</v>
      </c>
      <c r="B22" s="178"/>
      <c r="C22" s="178"/>
      <c r="D22" s="178"/>
      <c r="E22" s="178"/>
      <c r="F22" s="493"/>
      <c r="G22" s="18" t="s">
        <v>91</v>
      </c>
      <c r="H22" s="178"/>
      <c r="I22" s="178" t="s">
        <v>22</v>
      </c>
      <c r="J22" s="178"/>
      <c r="K22" s="178"/>
      <c r="L22" s="178"/>
      <c r="M22" s="178"/>
      <c r="N22" s="178"/>
      <c r="O22" s="178"/>
      <c r="P22" s="178"/>
      <c r="Q22" s="178"/>
      <c r="R22" s="179" t="s">
        <v>90</v>
      </c>
    </row>
    <row r="23" spans="1:18" ht="14.2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</row>
  </sheetData>
  <sheetProtection/>
  <mergeCells count="18">
    <mergeCell ref="K11:K12"/>
    <mergeCell ref="O11:O12"/>
    <mergeCell ref="Q11:Q12"/>
    <mergeCell ref="R11:R12"/>
    <mergeCell ref="L11:L12"/>
    <mergeCell ref="M11:M12"/>
    <mergeCell ref="N11:N12"/>
    <mergeCell ref="P11:P12"/>
    <mergeCell ref="A1:T1"/>
    <mergeCell ref="A2:T2"/>
    <mergeCell ref="A11:A12"/>
    <mergeCell ref="B11:D12"/>
    <mergeCell ref="E11:E12"/>
    <mergeCell ref="F11:F12"/>
    <mergeCell ref="H11:H12"/>
    <mergeCell ref="I11:I12"/>
    <mergeCell ref="G11:G12"/>
    <mergeCell ref="J11:J1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9">
      <selection activeCell="R24" sqref="R24"/>
    </sheetView>
  </sheetViews>
  <sheetFormatPr defaultColWidth="9.140625" defaultRowHeight="15"/>
  <cols>
    <col min="1" max="1" width="6.28125" style="1" customWidth="1"/>
    <col min="2" max="2" width="7.421875" style="1" customWidth="1"/>
    <col min="3" max="3" width="6.57421875" style="1" customWidth="1"/>
    <col min="4" max="4" width="14.8515625" style="1" customWidth="1"/>
    <col min="5" max="5" width="5.28125" style="1" customWidth="1"/>
    <col min="6" max="6" width="6.421875" style="1" customWidth="1"/>
    <col min="7" max="7" width="5.57421875" style="1" customWidth="1"/>
    <col min="8" max="8" width="33.140625" style="1" customWidth="1"/>
    <col min="9" max="10" width="4.28125" style="1" customWidth="1"/>
    <col min="11" max="11" width="5.7109375" style="1" customWidth="1"/>
    <col min="12" max="12" width="5.28125" style="1" customWidth="1"/>
    <col min="13" max="13" width="4.00390625" style="1" customWidth="1"/>
    <col min="14" max="14" width="4.28125" style="1" customWidth="1"/>
    <col min="15" max="16" width="6.421875" style="1" customWidth="1"/>
    <col min="17" max="17" width="5.7109375" style="1" customWidth="1"/>
    <col min="18" max="18" width="17.7109375" style="1" customWidth="1"/>
    <col min="19" max="16384" width="9.140625" style="1" customWidth="1"/>
  </cols>
  <sheetData>
    <row r="1" spans="1:20" ht="14.25">
      <c r="A1" s="415" t="s">
        <v>86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</row>
    <row r="2" spans="1:20" ht="14.25">
      <c r="A2" s="415" t="s">
        <v>49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5" thickBot="1">
      <c r="A3" s="416"/>
      <c r="B3" s="417"/>
      <c r="C3" s="417"/>
      <c r="D3" s="417"/>
      <c r="E3" s="417"/>
      <c r="F3" s="417"/>
      <c r="G3" s="417"/>
      <c r="H3" s="417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</row>
    <row r="4" spans="1:20" ht="15" thickBot="1">
      <c r="A4" s="418"/>
      <c r="B4" s="418"/>
      <c r="C4" s="418"/>
      <c r="D4" s="418"/>
      <c r="E4" s="418"/>
      <c r="F4" s="419"/>
      <c r="G4" s="418"/>
      <c r="H4" s="418"/>
      <c r="I4" s="418"/>
      <c r="J4" s="418"/>
      <c r="K4" s="420" t="s">
        <v>25</v>
      </c>
      <c r="L4" s="418"/>
      <c r="M4" s="418"/>
      <c r="N4" s="418"/>
      <c r="O4" s="421" t="s">
        <v>0</v>
      </c>
      <c r="P4" s="422"/>
      <c r="Q4" s="422"/>
      <c r="R4" s="423"/>
      <c r="S4" s="424"/>
      <c r="T4" s="424"/>
    </row>
    <row r="5" spans="1:20" ht="24.75" thickBot="1">
      <c r="A5" s="179" t="s">
        <v>1</v>
      </c>
      <c r="B5" s="425" t="s">
        <v>93</v>
      </c>
      <c r="C5" s="426" t="s">
        <v>2</v>
      </c>
      <c r="D5" s="427" t="s">
        <v>87</v>
      </c>
      <c r="E5" s="426" t="s">
        <v>3</v>
      </c>
      <c r="F5" s="428">
        <v>2022</v>
      </c>
      <c r="G5" s="418"/>
      <c r="H5" s="429" t="s">
        <v>4</v>
      </c>
      <c r="I5" s="418"/>
      <c r="J5" s="418"/>
      <c r="K5" s="418" t="s">
        <v>5</v>
      </c>
      <c r="L5" s="418"/>
      <c r="M5" s="418"/>
      <c r="N5" s="418"/>
      <c r="O5" s="430" t="s">
        <v>124</v>
      </c>
      <c r="P5" s="431"/>
      <c r="Q5" s="432"/>
      <c r="R5" s="432"/>
      <c r="S5" s="433"/>
      <c r="T5" s="433"/>
    </row>
    <row r="6" spans="1:20" ht="18" thickBot="1">
      <c r="A6" s="418"/>
      <c r="B6" s="418"/>
      <c r="C6" s="418"/>
      <c r="D6" s="418"/>
      <c r="E6" s="418"/>
      <c r="F6" s="419"/>
      <c r="G6" s="418"/>
      <c r="H6" s="434" t="s">
        <v>104</v>
      </c>
      <c r="I6" s="418"/>
      <c r="J6" s="418"/>
      <c r="K6" s="418"/>
      <c r="L6" s="418"/>
      <c r="M6" s="418"/>
      <c r="N6" s="418"/>
      <c r="O6" s="435" t="s">
        <v>103</v>
      </c>
      <c r="P6" s="436"/>
      <c r="Q6" s="437"/>
      <c r="R6" s="437"/>
      <c r="S6" s="433"/>
      <c r="T6" s="433"/>
    </row>
    <row r="7" spans="1:20" ht="15.75" thickBot="1">
      <c r="A7" s="438" t="s">
        <v>88</v>
      </c>
      <c r="B7" s="439"/>
      <c r="C7" s="439"/>
      <c r="D7" s="440"/>
      <c r="E7" s="418"/>
      <c r="F7" s="419" t="s">
        <v>85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ht="15.75" thickBot="1">
      <c r="A8" s="441" t="s">
        <v>89</v>
      </c>
      <c r="B8" s="442"/>
      <c r="C8" s="442"/>
      <c r="D8" s="443"/>
      <c r="E8" s="418"/>
      <c r="F8" s="419"/>
      <c r="G8" s="418"/>
      <c r="H8" s="418"/>
      <c r="I8" s="418"/>
      <c r="J8" s="418"/>
      <c r="K8" s="418"/>
      <c r="L8" s="418"/>
      <c r="M8" s="418"/>
      <c r="N8" s="418"/>
      <c r="O8" s="444" t="s">
        <v>83</v>
      </c>
      <c r="P8" s="445"/>
      <c r="Q8" s="446"/>
      <c r="R8" s="447"/>
      <c r="S8" s="448"/>
      <c r="T8" s="448"/>
    </row>
    <row r="9" spans="1:18" ht="4.5" customHeight="1">
      <c r="A9" s="424"/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</row>
    <row r="10" spans="1:18" ht="2.25" customHeight="1">
      <c r="A10" s="449" t="s">
        <v>6</v>
      </c>
      <c r="B10" s="450" t="s">
        <v>7</v>
      </c>
      <c r="C10" s="451"/>
      <c r="D10" s="452"/>
      <c r="E10" s="453" t="s">
        <v>8</v>
      </c>
      <c r="F10" s="454" t="s">
        <v>9</v>
      </c>
      <c r="G10" s="453" t="s">
        <v>10</v>
      </c>
      <c r="H10" s="455" t="s">
        <v>11</v>
      </c>
      <c r="I10" s="453" t="s">
        <v>12</v>
      </c>
      <c r="J10" s="456" t="s">
        <v>52</v>
      </c>
      <c r="K10" s="456" t="s">
        <v>53</v>
      </c>
      <c r="L10" s="457"/>
      <c r="M10" s="458"/>
      <c r="N10" s="459"/>
      <c r="O10" s="456" t="s">
        <v>14</v>
      </c>
      <c r="P10" s="456"/>
      <c r="Q10" s="453" t="s">
        <v>54</v>
      </c>
      <c r="R10" s="453" t="s">
        <v>15</v>
      </c>
    </row>
    <row r="11" spans="1:18" ht="81" customHeight="1">
      <c r="A11" s="460" t="s">
        <v>6</v>
      </c>
      <c r="B11" s="461" t="s">
        <v>7</v>
      </c>
      <c r="C11" s="462"/>
      <c r="D11" s="463"/>
      <c r="E11" s="464" t="s">
        <v>8</v>
      </c>
      <c r="F11" s="465" t="s">
        <v>9</v>
      </c>
      <c r="G11" s="464" t="s">
        <v>10</v>
      </c>
      <c r="H11" s="466" t="s">
        <v>11</v>
      </c>
      <c r="I11" s="464" t="s">
        <v>12</v>
      </c>
      <c r="J11" s="467" t="s">
        <v>52</v>
      </c>
      <c r="K11" s="467" t="s">
        <v>53</v>
      </c>
      <c r="L11" s="467" t="s">
        <v>13</v>
      </c>
      <c r="M11" s="467" t="s">
        <v>16</v>
      </c>
      <c r="N11" s="467" t="s">
        <v>17</v>
      </c>
      <c r="O11" s="467" t="s">
        <v>14</v>
      </c>
      <c r="P11" s="464" t="s">
        <v>80</v>
      </c>
      <c r="Q11" s="464" t="s">
        <v>54</v>
      </c>
      <c r="R11" s="464" t="s">
        <v>15</v>
      </c>
    </row>
    <row r="12" spans="1:19" ht="17.25" customHeight="1">
      <c r="A12" s="468"/>
      <c r="B12" s="469"/>
      <c r="C12" s="470"/>
      <c r="D12" s="471"/>
      <c r="E12" s="472"/>
      <c r="F12" s="473"/>
      <c r="G12" s="472"/>
      <c r="H12" s="474"/>
      <c r="I12" s="472"/>
      <c r="J12" s="475"/>
      <c r="K12" s="475"/>
      <c r="L12" s="476"/>
      <c r="M12" s="476"/>
      <c r="N12" s="476"/>
      <c r="O12" s="475"/>
      <c r="P12" s="477"/>
      <c r="Q12" s="472"/>
      <c r="R12" s="472"/>
      <c r="S12" s="1" t="s">
        <v>216</v>
      </c>
    </row>
    <row r="13" spans="1:19" ht="17.25" customHeight="1">
      <c r="A13" s="119"/>
      <c r="B13" s="478"/>
      <c r="C13" s="479"/>
      <c r="D13" s="480"/>
      <c r="E13" s="481"/>
      <c r="F13" s="482"/>
      <c r="G13" s="481"/>
      <c r="H13" s="87" t="s">
        <v>102</v>
      </c>
      <c r="I13" s="481"/>
      <c r="J13" s="483"/>
      <c r="K13" s="483"/>
      <c r="L13" s="484"/>
      <c r="M13" s="484"/>
      <c r="N13" s="484"/>
      <c r="O13" s="483"/>
      <c r="P13" s="483"/>
      <c r="Q13" s="481"/>
      <c r="R13" s="481"/>
      <c r="S13" s="62"/>
    </row>
    <row r="14" spans="1:19" ht="14.25">
      <c r="A14" s="19" t="s">
        <v>32</v>
      </c>
      <c r="B14" s="136" t="s">
        <v>70</v>
      </c>
      <c r="C14" s="137"/>
      <c r="D14" s="138"/>
      <c r="E14" s="107">
        <v>2008</v>
      </c>
      <c r="F14" s="108">
        <v>45.4</v>
      </c>
      <c r="G14" s="97" t="s">
        <v>23</v>
      </c>
      <c r="H14" s="42" t="s">
        <v>67</v>
      </c>
      <c r="I14" s="42">
        <v>10</v>
      </c>
      <c r="J14" s="41">
        <v>1</v>
      </c>
      <c r="K14" s="22">
        <v>1.3</v>
      </c>
      <c r="L14" s="22">
        <v>100</v>
      </c>
      <c r="M14" s="22"/>
      <c r="N14" s="22"/>
      <c r="O14" s="487">
        <f>K14*L14*J14</f>
        <v>130</v>
      </c>
      <c r="P14" s="488">
        <v>14</v>
      </c>
      <c r="Q14" s="97" t="s">
        <v>23</v>
      </c>
      <c r="R14" s="111" t="s">
        <v>77</v>
      </c>
      <c r="S14" s="489">
        <v>5</v>
      </c>
    </row>
    <row r="15" spans="1:19" ht="15">
      <c r="A15" s="19"/>
      <c r="B15" s="148"/>
      <c r="C15" s="149"/>
      <c r="D15" s="150"/>
      <c r="E15" s="107"/>
      <c r="F15" s="108"/>
      <c r="G15" s="97"/>
      <c r="H15" s="87" t="s">
        <v>101</v>
      </c>
      <c r="I15" s="41"/>
      <c r="J15" s="41"/>
      <c r="K15" s="22"/>
      <c r="L15" s="22"/>
      <c r="M15" s="22"/>
      <c r="N15" s="22"/>
      <c r="O15" s="487"/>
      <c r="P15" s="490"/>
      <c r="Q15" s="22"/>
      <c r="R15" s="491"/>
      <c r="S15" s="489"/>
    </row>
    <row r="16" spans="1:19" ht="16.5" customHeight="1">
      <c r="A16" s="19" t="s">
        <v>32</v>
      </c>
      <c r="B16" s="104" t="s">
        <v>61</v>
      </c>
      <c r="C16" s="105"/>
      <c r="D16" s="106"/>
      <c r="E16" s="107">
        <v>2008</v>
      </c>
      <c r="F16" s="108">
        <v>51</v>
      </c>
      <c r="G16" s="97" t="s">
        <v>132</v>
      </c>
      <c r="H16" s="41" t="s">
        <v>45</v>
      </c>
      <c r="I16" s="41">
        <v>14</v>
      </c>
      <c r="J16" s="41">
        <v>3</v>
      </c>
      <c r="K16" s="22">
        <v>1.2</v>
      </c>
      <c r="L16" s="22">
        <v>165</v>
      </c>
      <c r="M16" s="22"/>
      <c r="N16" s="22"/>
      <c r="O16" s="487">
        <f>K16*L16*J16</f>
        <v>594</v>
      </c>
      <c r="P16" s="488">
        <v>20</v>
      </c>
      <c r="Q16" s="97" t="s">
        <v>23</v>
      </c>
      <c r="R16" s="494" t="s">
        <v>46</v>
      </c>
      <c r="S16" s="489">
        <v>1</v>
      </c>
    </row>
    <row r="17" spans="1:19" ht="16.5" customHeight="1">
      <c r="A17" s="19" t="s">
        <v>33</v>
      </c>
      <c r="B17" s="93" t="s">
        <v>65</v>
      </c>
      <c r="C17" s="140"/>
      <c r="D17" s="141"/>
      <c r="E17" s="95">
        <v>2007</v>
      </c>
      <c r="F17" s="139">
        <v>49.6</v>
      </c>
      <c r="G17" s="97" t="s">
        <v>184</v>
      </c>
      <c r="H17" s="129" t="s">
        <v>63</v>
      </c>
      <c r="I17" s="95">
        <v>12</v>
      </c>
      <c r="J17" s="41">
        <v>2</v>
      </c>
      <c r="K17" s="22">
        <v>1.2</v>
      </c>
      <c r="L17" s="22">
        <v>188</v>
      </c>
      <c r="M17" s="22"/>
      <c r="N17" s="22"/>
      <c r="O17" s="487">
        <f>K17*L17*J17</f>
        <v>451.2</v>
      </c>
      <c r="P17" s="488">
        <v>18</v>
      </c>
      <c r="Q17" s="97" t="s">
        <v>23</v>
      </c>
      <c r="R17" s="111" t="s">
        <v>64</v>
      </c>
      <c r="S17" s="489">
        <v>2</v>
      </c>
    </row>
    <row r="18" spans="1:19" ht="15">
      <c r="A18" s="19"/>
      <c r="B18" s="148"/>
      <c r="C18" s="149"/>
      <c r="D18" s="150"/>
      <c r="E18" s="107"/>
      <c r="F18" s="108"/>
      <c r="G18" s="97"/>
      <c r="H18" s="87" t="s">
        <v>125</v>
      </c>
      <c r="I18" s="41"/>
      <c r="J18" s="41"/>
      <c r="K18" s="22"/>
      <c r="L18" s="22"/>
      <c r="M18" s="22"/>
      <c r="N18" s="22"/>
      <c r="O18" s="487"/>
      <c r="P18" s="490"/>
      <c r="Q18" s="22"/>
      <c r="R18" s="491"/>
      <c r="S18" s="489"/>
    </row>
    <row r="19" spans="1:19" ht="14.25">
      <c r="A19" s="19" t="s">
        <v>32</v>
      </c>
      <c r="B19" s="136" t="s">
        <v>78</v>
      </c>
      <c r="C19" s="137"/>
      <c r="D19" s="138"/>
      <c r="E19" s="107">
        <v>2007</v>
      </c>
      <c r="F19" s="108">
        <v>54.5</v>
      </c>
      <c r="G19" s="97" t="s">
        <v>23</v>
      </c>
      <c r="H19" s="42" t="s">
        <v>67</v>
      </c>
      <c r="I19" s="42">
        <v>12</v>
      </c>
      <c r="J19" s="42">
        <v>2</v>
      </c>
      <c r="K19" s="22">
        <v>1.1</v>
      </c>
      <c r="L19" s="22">
        <v>150</v>
      </c>
      <c r="M19" s="22"/>
      <c r="N19" s="22"/>
      <c r="O19" s="487">
        <f>K19*L19*J19</f>
        <v>330</v>
      </c>
      <c r="P19" s="488">
        <v>16</v>
      </c>
      <c r="Q19" s="97" t="s">
        <v>23</v>
      </c>
      <c r="R19" s="99" t="s">
        <v>77</v>
      </c>
      <c r="S19" s="489">
        <v>3</v>
      </c>
    </row>
    <row r="20" spans="1:19" ht="14.25">
      <c r="A20" s="19" t="s">
        <v>33</v>
      </c>
      <c r="B20" s="104" t="s">
        <v>62</v>
      </c>
      <c r="C20" s="105"/>
      <c r="D20" s="106"/>
      <c r="E20" s="107">
        <v>2008</v>
      </c>
      <c r="F20" s="108">
        <v>55.8</v>
      </c>
      <c r="G20" s="97" t="s">
        <v>23</v>
      </c>
      <c r="H20" s="41" t="s">
        <v>45</v>
      </c>
      <c r="I20" s="41">
        <v>12</v>
      </c>
      <c r="J20" s="42">
        <v>2</v>
      </c>
      <c r="K20" s="22">
        <v>1.1</v>
      </c>
      <c r="L20" s="22">
        <v>110</v>
      </c>
      <c r="M20" s="22"/>
      <c r="N20" s="22"/>
      <c r="O20" s="487">
        <f>K20*L20*J20</f>
        <v>242.00000000000003</v>
      </c>
      <c r="P20" s="488">
        <v>15</v>
      </c>
      <c r="Q20" s="97" t="s">
        <v>23</v>
      </c>
      <c r="R20" s="494" t="s">
        <v>46</v>
      </c>
      <c r="S20" s="489">
        <v>4</v>
      </c>
    </row>
    <row r="21" spans="1:19" ht="14.25">
      <c r="A21" s="178" t="s">
        <v>21</v>
      </c>
      <c r="B21" s="178"/>
      <c r="C21" s="178"/>
      <c r="D21" s="178"/>
      <c r="E21" s="178"/>
      <c r="F21" s="493"/>
      <c r="G21" s="18" t="s">
        <v>91</v>
      </c>
      <c r="H21" s="178"/>
      <c r="I21" s="178" t="s">
        <v>22</v>
      </c>
      <c r="J21" s="178"/>
      <c r="K21" s="178"/>
      <c r="L21" s="178"/>
      <c r="M21" s="178"/>
      <c r="N21" s="178"/>
      <c r="O21" s="178"/>
      <c r="P21" s="178"/>
      <c r="Q21" s="178"/>
      <c r="R21" s="179" t="s">
        <v>90</v>
      </c>
      <c r="S21" s="489"/>
    </row>
    <row r="22" spans="1:18" ht="14.25">
      <c r="A22" s="418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</row>
  </sheetData>
  <sheetProtection/>
  <mergeCells count="18">
    <mergeCell ref="Q11:Q12"/>
    <mergeCell ref="R11:R12"/>
    <mergeCell ref="K11:K12"/>
    <mergeCell ref="L11:L12"/>
    <mergeCell ref="M11:M12"/>
    <mergeCell ref="N11:N12"/>
    <mergeCell ref="O11:O12"/>
    <mergeCell ref="P11:P12"/>
    <mergeCell ref="A1:T1"/>
    <mergeCell ref="A2:T2"/>
    <mergeCell ref="A11:A12"/>
    <mergeCell ref="B11:D12"/>
    <mergeCell ref="E11:E12"/>
    <mergeCell ref="F11:F12"/>
    <mergeCell ref="G11:G12"/>
    <mergeCell ref="H11:H12"/>
    <mergeCell ref="I11:I12"/>
    <mergeCell ref="J11:J1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28125" style="1" customWidth="1"/>
    <col min="2" max="2" width="7.421875" style="1" customWidth="1"/>
    <col min="3" max="3" width="6.57421875" style="1" customWidth="1"/>
    <col min="4" max="4" width="14.8515625" style="1" customWidth="1"/>
    <col min="5" max="5" width="5.28125" style="1" customWidth="1"/>
    <col min="6" max="6" width="6.421875" style="1" customWidth="1"/>
    <col min="7" max="7" width="5.57421875" style="1" customWidth="1"/>
    <col min="8" max="8" width="33.140625" style="1" customWidth="1"/>
    <col min="9" max="10" width="4.28125" style="1" customWidth="1"/>
    <col min="11" max="11" width="5.7109375" style="1" customWidth="1"/>
    <col min="12" max="12" width="5.28125" style="1" customWidth="1"/>
    <col min="13" max="13" width="4.00390625" style="1" customWidth="1"/>
    <col min="14" max="14" width="4.28125" style="1" customWidth="1"/>
    <col min="15" max="16" width="6.421875" style="1" customWidth="1"/>
    <col min="17" max="17" width="5.7109375" style="1" customWidth="1"/>
    <col min="18" max="18" width="17.7109375" style="1" customWidth="1"/>
    <col min="19" max="16384" width="9.140625" style="1" customWidth="1"/>
  </cols>
  <sheetData>
    <row r="1" spans="1:20" ht="14.25">
      <c r="A1" s="415" t="s">
        <v>86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</row>
    <row r="2" spans="1:20" ht="14.25">
      <c r="A2" s="415" t="s">
        <v>49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5" thickBot="1">
      <c r="A3" s="416"/>
      <c r="B3" s="417"/>
      <c r="C3" s="417"/>
      <c r="D3" s="417"/>
      <c r="E3" s="417"/>
      <c r="F3" s="417"/>
      <c r="G3" s="417"/>
      <c r="H3" s="417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</row>
    <row r="4" spans="1:20" ht="15" thickBot="1">
      <c r="A4" s="418"/>
      <c r="B4" s="418"/>
      <c r="C4" s="418"/>
      <c r="D4" s="418"/>
      <c r="E4" s="418"/>
      <c r="F4" s="419"/>
      <c r="G4" s="418"/>
      <c r="H4" s="418"/>
      <c r="I4" s="418"/>
      <c r="J4" s="418"/>
      <c r="K4" s="420" t="s">
        <v>25</v>
      </c>
      <c r="L4" s="418"/>
      <c r="M4" s="418"/>
      <c r="N4" s="418"/>
      <c r="O4" s="421" t="s">
        <v>0</v>
      </c>
      <c r="P4" s="422"/>
      <c r="Q4" s="422"/>
      <c r="R4" s="423"/>
      <c r="S4" s="424"/>
      <c r="T4" s="424"/>
    </row>
    <row r="5" spans="1:20" ht="24.75" thickBot="1">
      <c r="A5" s="179" t="s">
        <v>1</v>
      </c>
      <c r="B5" s="425" t="s">
        <v>93</v>
      </c>
      <c r="C5" s="426" t="s">
        <v>2</v>
      </c>
      <c r="D5" s="427" t="s">
        <v>87</v>
      </c>
      <c r="E5" s="426" t="s">
        <v>3</v>
      </c>
      <c r="F5" s="428">
        <v>2022</v>
      </c>
      <c r="G5" s="418"/>
      <c r="H5" s="429" t="s">
        <v>4</v>
      </c>
      <c r="I5" s="418"/>
      <c r="J5" s="418"/>
      <c r="K5" s="418" t="s">
        <v>5</v>
      </c>
      <c r="L5" s="418"/>
      <c r="M5" s="418"/>
      <c r="N5" s="418"/>
      <c r="O5" s="430" t="s">
        <v>107</v>
      </c>
      <c r="P5" s="431"/>
      <c r="Q5" s="432"/>
      <c r="R5" s="432"/>
      <c r="S5" s="433"/>
      <c r="T5" s="433"/>
    </row>
    <row r="6" spans="1:20" ht="18" thickBot="1">
      <c r="A6" s="418"/>
      <c r="B6" s="418"/>
      <c r="C6" s="418"/>
      <c r="D6" s="418"/>
      <c r="E6" s="418"/>
      <c r="F6" s="419"/>
      <c r="G6" s="418"/>
      <c r="H6" s="434" t="s">
        <v>104</v>
      </c>
      <c r="I6" s="418"/>
      <c r="J6" s="418"/>
      <c r="K6" s="418"/>
      <c r="L6" s="418"/>
      <c r="M6" s="418"/>
      <c r="N6" s="418"/>
      <c r="O6" s="435" t="s">
        <v>106</v>
      </c>
      <c r="P6" s="436"/>
      <c r="Q6" s="437"/>
      <c r="R6" s="437"/>
      <c r="S6" s="433"/>
      <c r="T6" s="433"/>
    </row>
    <row r="7" spans="1:20" ht="15.75" thickBot="1">
      <c r="A7" s="438" t="s">
        <v>88</v>
      </c>
      <c r="B7" s="439"/>
      <c r="C7" s="439"/>
      <c r="D7" s="440"/>
      <c r="E7" s="418"/>
      <c r="F7" s="419" t="s">
        <v>85</v>
      </c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ht="15.75" thickBot="1">
      <c r="A8" s="441" t="s">
        <v>89</v>
      </c>
      <c r="B8" s="442"/>
      <c r="C8" s="442"/>
      <c r="D8" s="443"/>
      <c r="E8" s="418"/>
      <c r="F8" s="419"/>
      <c r="G8" s="418"/>
      <c r="H8" s="418"/>
      <c r="I8" s="418"/>
      <c r="J8" s="418"/>
      <c r="K8" s="418"/>
      <c r="L8" s="418"/>
      <c r="M8" s="418"/>
      <c r="N8" s="418"/>
      <c r="O8" s="444" t="s">
        <v>83</v>
      </c>
      <c r="P8" s="445"/>
      <c r="Q8" s="446"/>
      <c r="R8" s="447"/>
      <c r="S8" s="448"/>
      <c r="T8" s="448"/>
    </row>
    <row r="9" spans="1:18" ht="4.5" customHeight="1">
      <c r="A9" s="424"/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</row>
    <row r="10" spans="1:18" ht="2.25" customHeight="1">
      <c r="A10" s="449" t="s">
        <v>6</v>
      </c>
      <c r="B10" s="450" t="s">
        <v>7</v>
      </c>
      <c r="C10" s="451"/>
      <c r="D10" s="452"/>
      <c r="E10" s="453" t="s">
        <v>8</v>
      </c>
      <c r="F10" s="454" t="s">
        <v>9</v>
      </c>
      <c r="G10" s="453" t="s">
        <v>10</v>
      </c>
      <c r="H10" s="455" t="s">
        <v>11</v>
      </c>
      <c r="I10" s="453" t="s">
        <v>12</v>
      </c>
      <c r="J10" s="456" t="s">
        <v>52</v>
      </c>
      <c r="K10" s="456" t="s">
        <v>53</v>
      </c>
      <c r="L10" s="457"/>
      <c r="M10" s="458"/>
      <c r="N10" s="459"/>
      <c r="O10" s="456" t="s">
        <v>14</v>
      </c>
      <c r="P10" s="456"/>
      <c r="Q10" s="453" t="s">
        <v>54</v>
      </c>
      <c r="R10" s="453" t="s">
        <v>15</v>
      </c>
    </row>
    <row r="11" spans="1:18" ht="81" customHeight="1">
      <c r="A11" s="460" t="s">
        <v>6</v>
      </c>
      <c r="B11" s="461" t="s">
        <v>7</v>
      </c>
      <c r="C11" s="462"/>
      <c r="D11" s="463"/>
      <c r="E11" s="464" t="s">
        <v>8</v>
      </c>
      <c r="F11" s="465" t="s">
        <v>9</v>
      </c>
      <c r="G11" s="464" t="s">
        <v>10</v>
      </c>
      <c r="H11" s="466" t="s">
        <v>11</v>
      </c>
      <c r="I11" s="464" t="s">
        <v>12</v>
      </c>
      <c r="J11" s="467" t="s">
        <v>52</v>
      </c>
      <c r="K11" s="467" t="s">
        <v>53</v>
      </c>
      <c r="L11" s="467" t="s">
        <v>13</v>
      </c>
      <c r="M11" s="467" t="s">
        <v>16</v>
      </c>
      <c r="N11" s="467" t="s">
        <v>17</v>
      </c>
      <c r="O11" s="467" t="s">
        <v>14</v>
      </c>
      <c r="P11" s="464" t="s">
        <v>80</v>
      </c>
      <c r="Q11" s="464" t="s">
        <v>54</v>
      </c>
      <c r="R11" s="464" t="s">
        <v>15</v>
      </c>
    </row>
    <row r="12" spans="1:19" ht="17.25" customHeight="1">
      <c r="A12" s="468"/>
      <c r="B12" s="469"/>
      <c r="C12" s="470"/>
      <c r="D12" s="471"/>
      <c r="E12" s="472"/>
      <c r="F12" s="473"/>
      <c r="G12" s="472"/>
      <c r="H12" s="474"/>
      <c r="I12" s="472"/>
      <c r="J12" s="475"/>
      <c r="K12" s="475"/>
      <c r="L12" s="476"/>
      <c r="M12" s="476"/>
      <c r="N12" s="476"/>
      <c r="O12" s="475"/>
      <c r="P12" s="477"/>
      <c r="Q12" s="472"/>
      <c r="R12" s="472"/>
      <c r="S12" s="1" t="s">
        <v>216</v>
      </c>
    </row>
    <row r="13" spans="1:19" ht="17.25" customHeight="1">
      <c r="A13" s="119"/>
      <c r="B13" s="478"/>
      <c r="C13" s="479"/>
      <c r="D13" s="480"/>
      <c r="E13" s="481"/>
      <c r="F13" s="482"/>
      <c r="G13" s="481"/>
      <c r="H13" s="87" t="s">
        <v>101</v>
      </c>
      <c r="I13" s="481"/>
      <c r="J13" s="483"/>
      <c r="K13" s="483"/>
      <c r="L13" s="484"/>
      <c r="M13" s="484"/>
      <c r="N13" s="484"/>
      <c r="O13" s="483"/>
      <c r="P13" s="483"/>
      <c r="Q13" s="481"/>
      <c r="R13" s="481"/>
      <c r="S13" s="62"/>
    </row>
    <row r="14" spans="1:19" ht="14.25">
      <c r="A14" s="19" t="s">
        <v>32</v>
      </c>
      <c r="B14" s="142" t="s">
        <v>164</v>
      </c>
      <c r="C14" s="485"/>
      <c r="D14" s="486"/>
      <c r="E14" s="22">
        <v>2004</v>
      </c>
      <c r="F14" s="88">
        <v>52.5</v>
      </c>
      <c r="G14" s="97" t="s">
        <v>23</v>
      </c>
      <c r="H14" s="41" t="s">
        <v>26</v>
      </c>
      <c r="I14" s="22">
        <v>14</v>
      </c>
      <c r="J14" s="22">
        <v>2</v>
      </c>
      <c r="K14" s="22">
        <v>1.3</v>
      </c>
      <c r="L14" s="22">
        <v>93</v>
      </c>
      <c r="M14" s="22"/>
      <c r="N14" s="22"/>
      <c r="O14" s="487">
        <f>K14*L14*J14</f>
        <v>241.8</v>
      </c>
      <c r="P14" s="488">
        <v>20</v>
      </c>
      <c r="Q14" s="97" t="s">
        <v>23</v>
      </c>
      <c r="R14" s="99" t="s">
        <v>27</v>
      </c>
      <c r="S14" s="489">
        <v>1</v>
      </c>
    </row>
    <row r="15" spans="1:19" ht="15">
      <c r="A15" s="19"/>
      <c r="B15" s="148"/>
      <c r="C15" s="149"/>
      <c r="D15" s="150"/>
      <c r="E15" s="107"/>
      <c r="F15" s="108"/>
      <c r="G15" s="97"/>
      <c r="H15" s="87" t="s">
        <v>29</v>
      </c>
      <c r="I15" s="41"/>
      <c r="J15" s="41"/>
      <c r="K15" s="22"/>
      <c r="L15" s="22"/>
      <c r="M15" s="22"/>
      <c r="N15" s="22"/>
      <c r="O15" s="487"/>
      <c r="P15" s="490"/>
      <c r="Q15" s="22"/>
      <c r="R15" s="491"/>
      <c r="S15" s="489"/>
    </row>
    <row r="16" spans="1:19" ht="14.25">
      <c r="A16" s="19" t="s">
        <v>32</v>
      </c>
      <c r="B16" s="142" t="s">
        <v>165</v>
      </c>
      <c r="C16" s="485"/>
      <c r="D16" s="486"/>
      <c r="E16" s="22">
        <v>2004</v>
      </c>
      <c r="F16" s="88">
        <v>62.9</v>
      </c>
      <c r="G16" s="97" t="s">
        <v>23</v>
      </c>
      <c r="H16" s="41" t="s">
        <v>26</v>
      </c>
      <c r="I16" s="22">
        <v>14</v>
      </c>
      <c r="J16" s="22">
        <v>2</v>
      </c>
      <c r="K16" s="22">
        <v>1.1</v>
      </c>
      <c r="L16" s="22">
        <v>96</v>
      </c>
      <c r="M16" s="22"/>
      <c r="N16" s="22"/>
      <c r="O16" s="487">
        <f>K16*L16*J16</f>
        <v>211.20000000000002</v>
      </c>
      <c r="P16" s="488">
        <v>18</v>
      </c>
      <c r="Q16" s="97" t="s">
        <v>23</v>
      </c>
      <c r="R16" s="99" t="s">
        <v>95</v>
      </c>
      <c r="S16" s="489">
        <v>2</v>
      </c>
    </row>
    <row r="17" spans="1:19" ht="14.25">
      <c r="A17" s="19"/>
      <c r="B17" s="148"/>
      <c r="C17" s="149"/>
      <c r="D17" s="150"/>
      <c r="E17" s="22"/>
      <c r="F17" s="88"/>
      <c r="G17" s="116"/>
      <c r="H17" s="492" t="s">
        <v>105</v>
      </c>
      <c r="I17" s="22"/>
      <c r="J17" s="22"/>
      <c r="K17" s="22"/>
      <c r="L17" s="22"/>
      <c r="M17" s="22"/>
      <c r="N17" s="22"/>
      <c r="O17" s="487"/>
      <c r="P17" s="490"/>
      <c r="Q17" s="22"/>
      <c r="R17" s="99"/>
      <c r="S17" s="489"/>
    </row>
    <row r="18" spans="1:19" ht="14.25">
      <c r="A18" s="19" t="s">
        <v>32</v>
      </c>
      <c r="B18" s="142" t="s">
        <v>166</v>
      </c>
      <c r="C18" s="485"/>
      <c r="D18" s="486"/>
      <c r="E18" s="22">
        <v>2005</v>
      </c>
      <c r="F18" s="88">
        <v>83</v>
      </c>
      <c r="G18" s="97" t="s">
        <v>23</v>
      </c>
      <c r="H18" s="41" t="s">
        <v>26</v>
      </c>
      <c r="I18" s="22">
        <v>14</v>
      </c>
      <c r="J18" s="22">
        <v>2</v>
      </c>
      <c r="K18" s="22">
        <v>1</v>
      </c>
      <c r="L18" s="22">
        <v>66</v>
      </c>
      <c r="M18" s="22"/>
      <c r="N18" s="22"/>
      <c r="O18" s="487">
        <f>K18*L18*J18</f>
        <v>132</v>
      </c>
      <c r="P18" s="488">
        <v>16</v>
      </c>
      <c r="Q18" s="97" t="s">
        <v>23</v>
      </c>
      <c r="R18" s="99" t="s">
        <v>95</v>
      </c>
      <c r="S18" s="489">
        <v>3</v>
      </c>
    </row>
    <row r="19" spans="1:19" ht="14.25">
      <c r="A19" s="178" t="s">
        <v>21</v>
      </c>
      <c r="B19" s="178"/>
      <c r="C19" s="178"/>
      <c r="D19" s="178"/>
      <c r="E19" s="178"/>
      <c r="F19" s="493"/>
      <c r="G19" s="18" t="s">
        <v>91</v>
      </c>
      <c r="H19" s="178"/>
      <c r="I19" s="178" t="s">
        <v>22</v>
      </c>
      <c r="J19" s="178"/>
      <c r="K19" s="178"/>
      <c r="L19" s="178"/>
      <c r="M19" s="178"/>
      <c r="N19" s="178"/>
      <c r="O19" s="178"/>
      <c r="P19" s="178"/>
      <c r="Q19" s="178"/>
      <c r="R19" s="179" t="s">
        <v>90</v>
      </c>
      <c r="S19" s="62"/>
    </row>
    <row r="20" spans="1:18" ht="14.25">
      <c r="A20" s="418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</row>
    <row r="36" ht="14.25">
      <c r="S36" s="62"/>
    </row>
    <row r="37" ht="14.25">
      <c r="S37" s="62"/>
    </row>
    <row r="38" ht="14.25">
      <c r="S38" s="62"/>
    </row>
    <row r="39" ht="14.25">
      <c r="S39" s="62"/>
    </row>
  </sheetData>
  <sheetProtection/>
  <mergeCells count="18">
    <mergeCell ref="Q11:Q12"/>
    <mergeCell ref="R11:R12"/>
    <mergeCell ref="K11:K12"/>
    <mergeCell ref="L11:L12"/>
    <mergeCell ref="M11:M12"/>
    <mergeCell ref="N11:N12"/>
    <mergeCell ref="O11:O12"/>
    <mergeCell ref="P11:P12"/>
    <mergeCell ref="A1:T1"/>
    <mergeCell ref="A2:T2"/>
    <mergeCell ref="A11:A12"/>
    <mergeCell ref="B11:D12"/>
    <mergeCell ref="E11:E12"/>
    <mergeCell ref="F11:F12"/>
    <mergeCell ref="G11:G12"/>
    <mergeCell ref="H11:H12"/>
    <mergeCell ref="I11:I12"/>
    <mergeCell ref="J11:J1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T29"/>
  <sheetViews>
    <sheetView zoomScale="90" zoomScaleNormal="90" zoomScalePageLayoutView="0" workbookViewId="0" topLeftCell="A6">
      <selection activeCell="F16" sqref="F16"/>
    </sheetView>
  </sheetViews>
  <sheetFormatPr defaultColWidth="9.140625" defaultRowHeight="15"/>
  <cols>
    <col min="2" max="2" width="22.7109375" style="0" customWidth="1"/>
    <col min="6" max="6" width="34.00390625" style="0" customWidth="1"/>
    <col min="7" max="7" width="5.7109375" style="0" customWidth="1"/>
    <col min="9" max="9" width="6.7109375" style="0" customWidth="1"/>
    <col min="10" max="10" width="15.28125" style="0" customWidth="1"/>
  </cols>
  <sheetData>
    <row r="1" spans="1:20" s="50" customFormat="1" ht="14.25">
      <c r="A1" s="345" t="s">
        <v>86</v>
      </c>
      <c r="B1" s="345"/>
      <c r="C1" s="345"/>
      <c r="D1" s="345"/>
      <c r="E1" s="345"/>
      <c r="F1" s="345"/>
      <c r="G1" s="345"/>
      <c r="H1" s="345"/>
      <c r="I1" s="345"/>
      <c r="J1" s="345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0" customFormat="1" ht="15" thickBot="1">
      <c r="A2" s="345" t="s">
        <v>49</v>
      </c>
      <c r="B2" s="345"/>
      <c r="C2" s="345"/>
      <c r="D2" s="345"/>
      <c r="E2" s="345"/>
      <c r="F2" s="345"/>
      <c r="G2" s="345"/>
      <c r="H2" s="345"/>
      <c r="I2" s="345"/>
      <c r="J2" s="345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13" ht="15" thickBot="1">
      <c r="A3" s="29"/>
      <c r="B3" s="29"/>
      <c r="C3" s="29"/>
      <c r="D3" s="29"/>
      <c r="E3" s="29"/>
      <c r="F3" s="29"/>
      <c r="G3" s="29"/>
      <c r="H3" s="28" t="s">
        <v>39</v>
      </c>
      <c r="I3" s="29"/>
      <c r="J3" s="30" t="s">
        <v>108</v>
      </c>
      <c r="K3" s="50"/>
      <c r="L3" s="50"/>
      <c r="M3" s="50"/>
    </row>
    <row r="4" spans="1:13" ht="25.5" thickBot="1">
      <c r="A4" s="31"/>
      <c r="B4" s="59" t="s">
        <v>94</v>
      </c>
      <c r="C4" s="32"/>
      <c r="D4" s="33">
        <v>2022</v>
      </c>
      <c r="E4" s="29"/>
      <c r="F4" s="34" t="s">
        <v>4</v>
      </c>
      <c r="G4" s="29"/>
      <c r="H4" s="29" t="s">
        <v>5</v>
      </c>
      <c r="I4" s="29"/>
      <c r="J4" s="35"/>
      <c r="K4" s="50"/>
      <c r="L4" s="50"/>
      <c r="M4" s="50"/>
    </row>
    <row r="5" spans="1:13" ht="18" thickBot="1">
      <c r="A5" s="381" t="s">
        <v>40</v>
      </c>
      <c r="B5" s="382"/>
      <c r="C5" s="29"/>
      <c r="D5" s="29"/>
      <c r="E5" s="29"/>
      <c r="F5" s="38" t="s">
        <v>50</v>
      </c>
      <c r="G5" s="29"/>
      <c r="H5" s="29"/>
      <c r="I5" s="29"/>
      <c r="J5" s="36"/>
      <c r="K5" s="50"/>
      <c r="L5" s="50"/>
      <c r="M5" s="50"/>
    </row>
    <row r="6" spans="1:13" ht="15">
      <c r="A6" s="383" t="s">
        <v>51</v>
      </c>
      <c r="B6" s="384"/>
      <c r="C6" s="20" t="s">
        <v>85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4.25">
      <c r="A7" s="385" t="s">
        <v>41</v>
      </c>
      <c r="B7" s="387" t="s">
        <v>18</v>
      </c>
      <c r="C7" s="372" t="s">
        <v>8</v>
      </c>
      <c r="D7" s="389" t="s">
        <v>9</v>
      </c>
      <c r="E7" s="372" t="s">
        <v>10</v>
      </c>
      <c r="F7" s="373" t="s">
        <v>11</v>
      </c>
      <c r="G7" s="372" t="s">
        <v>12</v>
      </c>
      <c r="H7" s="375" t="s">
        <v>42</v>
      </c>
      <c r="I7" s="377" t="s">
        <v>43</v>
      </c>
      <c r="J7" s="379" t="s">
        <v>15</v>
      </c>
      <c r="K7" s="50"/>
      <c r="L7" s="50"/>
      <c r="M7" s="50"/>
    </row>
    <row r="8" spans="1:10" ht="42.75" customHeight="1">
      <c r="A8" s="386"/>
      <c r="B8" s="388"/>
      <c r="C8" s="372"/>
      <c r="D8" s="389"/>
      <c r="E8" s="372"/>
      <c r="F8" s="374"/>
      <c r="G8" s="372"/>
      <c r="H8" s="376"/>
      <c r="I8" s="378"/>
      <c r="J8" s="380"/>
    </row>
    <row r="9" spans="1:10" ht="15">
      <c r="A9" s="369" t="s">
        <v>249</v>
      </c>
      <c r="B9" s="370"/>
      <c r="C9" s="370"/>
      <c r="D9" s="370"/>
      <c r="E9" s="370"/>
      <c r="F9" s="370"/>
      <c r="G9" s="370"/>
      <c r="H9" s="370"/>
      <c r="I9" s="370"/>
      <c r="J9" s="370"/>
    </row>
    <row r="10" spans="1:10" s="1" customFormat="1" ht="15">
      <c r="A10" s="157" t="s">
        <v>32</v>
      </c>
      <c r="B10" s="147" t="s">
        <v>143</v>
      </c>
      <c r="C10" s="107">
        <v>2010</v>
      </c>
      <c r="D10" s="108">
        <v>39.2</v>
      </c>
      <c r="E10" s="97" t="s">
        <v>129</v>
      </c>
      <c r="F10" s="129" t="s">
        <v>45</v>
      </c>
      <c r="G10" s="162">
        <v>12</v>
      </c>
      <c r="H10" s="163">
        <v>27</v>
      </c>
      <c r="I10" s="164">
        <v>27</v>
      </c>
      <c r="J10" s="174" t="s">
        <v>46</v>
      </c>
    </row>
    <row r="11" spans="1:10" s="1" customFormat="1" ht="15">
      <c r="A11" s="157" t="s">
        <v>33</v>
      </c>
      <c r="B11" s="147" t="s">
        <v>136</v>
      </c>
      <c r="C11" s="107">
        <v>2008</v>
      </c>
      <c r="D11" s="108">
        <v>69.9</v>
      </c>
      <c r="E11" s="97" t="s">
        <v>132</v>
      </c>
      <c r="F11" s="129" t="s">
        <v>45</v>
      </c>
      <c r="G11" s="162">
        <v>16</v>
      </c>
      <c r="H11" s="163">
        <f>I11-I10</f>
        <v>25</v>
      </c>
      <c r="I11" s="164">
        <v>52</v>
      </c>
      <c r="J11" s="174" t="s">
        <v>46</v>
      </c>
    </row>
    <row r="12" spans="1:10" s="1" customFormat="1" ht="15">
      <c r="A12" s="157" t="s">
        <v>34</v>
      </c>
      <c r="B12" s="175" t="s">
        <v>48</v>
      </c>
      <c r="C12" s="107">
        <v>2006</v>
      </c>
      <c r="D12" s="108">
        <v>67.8</v>
      </c>
      <c r="E12" s="97" t="s">
        <v>24</v>
      </c>
      <c r="F12" s="129" t="s">
        <v>45</v>
      </c>
      <c r="G12" s="165">
        <v>24</v>
      </c>
      <c r="H12" s="163">
        <f>I12-I11</f>
        <v>31</v>
      </c>
      <c r="I12" s="164">
        <v>83</v>
      </c>
      <c r="J12" s="174" t="s">
        <v>46</v>
      </c>
    </row>
    <row r="13" spans="1:10" s="1" customFormat="1" ht="15">
      <c r="A13" s="157" t="s">
        <v>35</v>
      </c>
      <c r="B13" s="147" t="s">
        <v>135</v>
      </c>
      <c r="C13" s="107">
        <v>2009</v>
      </c>
      <c r="D13" s="108">
        <v>94.2</v>
      </c>
      <c r="E13" s="97" t="s">
        <v>134</v>
      </c>
      <c r="F13" s="129" t="s">
        <v>45</v>
      </c>
      <c r="G13" s="165">
        <v>12</v>
      </c>
      <c r="H13" s="163">
        <f>I13-I12</f>
        <v>31</v>
      </c>
      <c r="I13" s="164">
        <v>114</v>
      </c>
      <c r="J13" s="174" t="s">
        <v>46</v>
      </c>
    </row>
    <row r="14" spans="1:10" s="1" customFormat="1" ht="15">
      <c r="A14" s="367" t="s">
        <v>250</v>
      </c>
      <c r="B14" s="371"/>
      <c r="C14" s="371"/>
      <c r="D14" s="371"/>
      <c r="E14" s="371"/>
      <c r="F14" s="371"/>
      <c r="G14" s="371"/>
      <c r="H14" s="371"/>
      <c r="I14" s="371"/>
      <c r="J14" s="371"/>
    </row>
    <row r="15" spans="1:10" s="1" customFormat="1" ht="15">
      <c r="A15" s="157" t="s">
        <v>32</v>
      </c>
      <c r="B15" s="93" t="s">
        <v>187</v>
      </c>
      <c r="C15" s="95">
        <v>2012</v>
      </c>
      <c r="D15" s="96">
        <v>31.4</v>
      </c>
      <c r="E15" s="97" t="s">
        <v>23</v>
      </c>
      <c r="F15" s="95" t="s">
        <v>63</v>
      </c>
      <c r="G15" s="162">
        <v>12</v>
      </c>
      <c r="H15" s="163">
        <v>1</v>
      </c>
      <c r="I15" s="164">
        <f>H15</f>
        <v>1</v>
      </c>
      <c r="J15" s="176" t="s">
        <v>64</v>
      </c>
    </row>
    <row r="16" spans="1:10" s="1" customFormat="1" ht="15">
      <c r="A16" s="157" t="s">
        <v>33</v>
      </c>
      <c r="B16" s="177" t="s">
        <v>66</v>
      </c>
      <c r="C16" s="95">
        <v>2007</v>
      </c>
      <c r="D16" s="95">
        <v>46.4</v>
      </c>
      <c r="E16" s="97" t="s">
        <v>23</v>
      </c>
      <c r="F16" s="129" t="s">
        <v>63</v>
      </c>
      <c r="G16" s="162">
        <v>16</v>
      </c>
      <c r="H16" s="163">
        <v>18</v>
      </c>
      <c r="I16" s="164">
        <f>H16+I15</f>
        <v>19</v>
      </c>
      <c r="J16" s="176" t="s">
        <v>64</v>
      </c>
    </row>
    <row r="17" spans="1:10" s="1" customFormat="1" ht="15">
      <c r="A17" s="157" t="s">
        <v>34</v>
      </c>
      <c r="B17" s="93" t="s">
        <v>182</v>
      </c>
      <c r="C17" s="95">
        <v>2005</v>
      </c>
      <c r="D17" s="96">
        <v>60.1</v>
      </c>
      <c r="E17" s="97" t="s">
        <v>23</v>
      </c>
      <c r="F17" s="95" t="s">
        <v>63</v>
      </c>
      <c r="G17" s="165">
        <v>24</v>
      </c>
      <c r="H17" s="163">
        <v>26</v>
      </c>
      <c r="I17" s="164">
        <f>H17+I16</f>
        <v>45</v>
      </c>
      <c r="J17" s="176" t="s">
        <v>64</v>
      </c>
    </row>
    <row r="18" spans="1:10" s="1" customFormat="1" ht="15">
      <c r="A18" s="157" t="s">
        <v>35</v>
      </c>
      <c r="B18" s="146" t="s">
        <v>65</v>
      </c>
      <c r="C18" s="107">
        <v>2007</v>
      </c>
      <c r="D18" s="108">
        <v>50.7</v>
      </c>
      <c r="E18" s="161" t="s">
        <v>23</v>
      </c>
      <c r="F18" s="129" t="s">
        <v>63</v>
      </c>
      <c r="G18" s="165">
        <v>12</v>
      </c>
      <c r="H18" s="163">
        <v>16</v>
      </c>
      <c r="I18" s="164">
        <f>H18+I17</f>
        <v>61</v>
      </c>
      <c r="J18" s="176" t="s">
        <v>64</v>
      </c>
    </row>
    <row r="19" spans="1:10" s="169" customFormat="1" ht="15">
      <c r="A19" s="367" t="s">
        <v>251</v>
      </c>
      <c r="B19" s="368"/>
      <c r="C19" s="368"/>
      <c r="D19" s="368"/>
      <c r="E19" s="368"/>
      <c r="F19" s="368"/>
      <c r="G19" s="368"/>
      <c r="H19" s="368"/>
      <c r="I19" s="368"/>
      <c r="J19" s="368"/>
    </row>
    <row r="20" spans="1:10" s="169" customFormat="1" ht="15">
      <c r="A20" s="157" t="s">
        <v>32</v>
      </c>
      <c r="B20" s="104" t="s">
        <v>197</v>
      </c>
      <c r="C20" s="107">
        <v>2012</v>
      </c>
      <c r="D20" s="527">
        <v>38.5</v>
      </c>
      <c r="E20" s="109" t="s">
        <v>23</v>
      </c>
      <c r="F20" s="42" t="s">
        <v>198</v>
      </c>
      <c r="G20" s="162">
        <v>12</v>
      </c>
      <c r="H20" s="163">
        <v>27</v>
      </c>
      <c r="I20" s="164">
        <v>11</v>
      </c>
      <c r="J20" s="173" t="s">
        <v>79</v>
      </c>
    </row>
    <row r="21" spans="1:17" s="170" customFormat="1" ht="15">
      <c r="A21" s="157" t="s">
        <v>33</v>
      </c>
      <c r="B21" s="158" t="s">
        <v>69</v>
      </c>
      <c r="C21" s="159">
        <v>2007</v>
      </c>
      <c r="D21" s="160">
        <v>49.89</v>
      </c>
      <c r="E21" s="161" t="s">
        <v>23</v>
      </c>
      <c r="F21" s="42" t="s">
        <v>198</v>
      </c>
      <c r="G21" s="162">
        <v>16</v>
      </c>
      <c r="H21" s="163">
        <f>I21-I20</f>
        <v>25</v>
      </c>
      <c r="I21" s="164">
        <v>36</v>
      </c>
      <c r="J21" s="173" t="s">
        <v>79</v>
      </c>
      <c r="K21" s="169"/>
      <c r="L21" s="169"/>
      <c r="M21" s="169"/>
      <c r="N21" s="169"/>
      <c r="O21" s="169"/>
      <c r="P21" s="169"/>
      <c r="Q21" s="169"/>
    </row>
    <row r="22" spans="1:11" s="169" customFormat="1" ht="15">
      <c r="A22" s="157" t="s">
        <v>34</v>
      </c>
      <c r="B22" s="166" t="s">
        <v>71</v>
      </c>
      <c r="C22" s="159">
        <v>2006</v>
      </c>
      <c r="D22" s="172">
        <v>83.82</v>
      </c>
      <c r="E22" s="161" t="s">
        <v>23</v>
      </c>
      <c r="F22" s="42" t="s">
        <v>198</v>
      </c>
      <c r="G22" s="165">
        <v>24</v>
      </c>
      <c r="H22" s="163">
        <f>I22-I21</f>
        <v>18</v>
      </c>
      <c r="I22" s="164">
        <v>54</v>
      </c>
      <c r="J22" s="173" t="s">
        <v>79</v>
      </c>
      <c r="K22" s="171"/>
    </row>
    <row r="23" spans="1:10" s="169" customFormat="1" ht="15">
      <c r="A23" s="157" t="s">
        <v>35</v>
      </c>
      <c r="B23" s="167" t="s">
        <v>78</v>
      </c>
      <c r="C23" s="107">
        <v>2007</v>
      </c>
      <c r="D23" s="108">
        <v>57.08</v>
      </c>
      <c r="E23" s="161" t="s">
        <v>23</v>
      </c>
      <c r="F23" s="42" t="s">
        <v>198</v>
      </c>
      <c r="G23" s="165">
        <v>12</v>
      </c>
      <c r="H23" s="163">
        <f>I23-I22</f>
        <v>25</v>
      </c>
      <c r="I23" s="164">
        <v>79</v>
      </c>
      <c r="J23" s="173" t="s">
        <v>79</v>
      </c>
    </row>
    <row r="24" spans="1:10" s="1" customFormat="1" ht="15">
      <c r="A24" s="367" t="s">
        <v>252</v>
      </c>
      <c r="B24" s="371"/>
      <c r="C24" s="371"/>
      <c r="D24" s="371"/>
      <c r="E24" s="371"/>
      <c r="F24" s="371"/>
      <c r="G24" s="371"/>
      <c r="H24" s="371"/>
      <c r="I24" s="371"/>
      <c r="J24" s="371"/>
    </row>
    <row r="25" spans="1:10" s="25" customFormat="1" ht="15">
      <c r="A25" s="271" t="s">
        <v>32</v>
      </c>
      <c r="B25" s="272" t="s">
        <v>162</v>
      </c>
      <c r="C25" s="273">
        <v>2010</v>
      </c>
      <c r="D25" s="274">
        <v>51.3</v>
      </c>
      <c r="E25" s="275" t="s">
        <v>23</v>
      </c>
      <c r="F25" s="276" t="s">
        <v>83</v>
      </c>
      <c r="G25" s="277">
        <v>12</v>
      </c>
      <c r="H25" s="163">
        <v>5</v>
      </c>
      <c r="I25" s="278">
        <v>5</v>
      </c>
      <c r="J25" s="24" t="s">
        <v>27</v>
      </c>
    </row>
    <row r="26" spans="1:10" s="1" customFormat="1" ht="15">
      <c r="A26" s="157" t="s">
        <v>33</v>
      </c>
      <c r="B26" s="147" t="s">
        <v>158</v>
      </c>
      <c r="C26" s="107">
        <v>2007</v>
      </c>
      <c r="D26" s="108">
        <v>79.9</v>
      </c>
      <c r="E26" s="97" t="s">
        <v>23</v>
      </c>
      <c r="F26" s="41" t="s">
        <v>83</v>
      </c>
      <c r="G26" s="162">
        <v>16</v>
      </c>
      <c r="H26" s="163">
        <f>I26-I25</f>
        <v>13</v>
      </c>
      <c r="I26" s="163">
        <v>18</v>
      </c>
      <c r="J26" s="99" t="s">
        <v>27</v>
      </c>
    </row>
    <row r="27" spans="1:10" s="1" customFormat="1" ht="15">
      <c r="A27" s="157" t="s">
        <v>34</v>
      </c>
      <c r="B27" s="147" t="s">
        <v>163</v>
      </c>
      <c r="C27" s="107">
        <v>2006</v>
      </c>
      <c r="D27" s="108">
        <v>59.1</v>
      </c>
      <c r="E27" s="97" t="s">
        <v>23</v>
      </c>
      <c r="F27" s="41" t="s">
        <v>83</v>
      </c>
      <c r="G27" s="165">
        <v>24</v>
      </c>
      <c r="H27" s="163">
        <f>I27-I26</f>
        <v>3</v>
      </c>
      <c r="I27" s="164">
        <v>21</v>
      </c>
      <c r="J27" s="99" t="s">
        <v>27</v>
      </c>
    </row>
    <row r="28" spans="1:10" s="1" customFormat="1" ht="15">
      <c r="A28" s="157" t="s">
        <v>35</v>
      </c>
      <c r="B28" s="142" t="s">
        <v>166</v>
      </c>
      <c r="C28" s="22">
        <v>2005</v>
      </c>
      <c r="D28" s="88">
        <v>83</v>
      </c>
      <c r="E28" s="97" t="s">
        <v>23</v>
      </c>
      <c r="F28" s="41" t="s">
        <v>83</v>
      </c>
      <c r="G28" s="165">
        <v>12</v>
      </c>
      <c r="H28" s="163">
        <f>I28-I27</f>
        <v>13</v>
      </c>
      <c r="I28" s="164">
        <v>34</v>
      </c>
      <c r="J28" s="99" t="s">
        <v>27</v>
      </c>
    </row>
    <row r="29" spans="1:17" s="1" customFormat="1" ht="14.25">
      <c r="A29" s="178" t="s">
        <v>21</v>
      </c>
      <c r="B29" s="178"/>
      <c r="C29" s="18" t="s">
        <v>91</v>
      </c>
      <c r="D29" s="178"/>
      <c r="E29" s="178"/>
      <c r="F29" s="178" t="s">
        <v>22</v>
      </c>
      <c r="H29" s="179" t="s">
        <v>90</v>
      </c>
      <c r="J29" s="178"/>
      <c r="K29" s="178"/>
      <c r="L29" s="178"/>
      <c r="M29" s="178"/>
      <c r="N29" s="178"/>
      <c r="O29" s="178"/>
      <c r="P29" s="178"/>
      <c r="Q29" s="178"/>
    </row>
  </sheetData>
  <sheetProtection/>
  <mergeCells count="18">
    <mergeCell ref="A1:J1"/>
    <mergeCell ref="I7:I8"/>
    <mergeCell ref="J7:J8"/>
    <mergeCell ref="A5:B5"/>
    <mergeCell ref="A6:B6"/>
    <mergeCell ref="A7:A8"/>
    <mergeCell ref="B7:B8"/>
    <mergeCell ref="C7:C8"/>
    <mergeCell ref="D7:D8"/>
    <mergeCell ref="A19:J19"/>
    <mergeCell ref="A2:J2"/>
    <mergeCell ref="A9:J9"/>
    <mergeCell ref="A14:J14"/>
    <mergeCell ref="A24:J24"/>
    <mergeCell ref="E7:E8"/>
    <mergeCell ref="F7:F8"/>
    <mergeCell ref="G7:G8"/>
    <mergeCell ref="H7:H8"/>
  </mergeCells>
  <printOptions gridLines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2022-10-02T10:33:59Z</dcterms:modified>
  <cp:category/>
  <cp:version/>
  <cp:contentType/>
  <cp:contentStatus/>
</cp:coreProperties>
</file>