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призеры!$A$1:$I$84</definedName>
  </definedNames>
  <calcPr calcId="124519"/>
</workbook>
</file>

<file path=xl/calcChain.xml><?xml version="1.0" encoding="utf-8"?>
<calcChain xmlns="http://schemas.openxmlformats.org/spreadsheetml/2006/main">
  <c r="C44" i="3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D43"/>
  <c r="E43"/>
  <c r="F43"/>
  <c r="G43"/>
  <c r="H43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D50"/>
  <c r="E50"/>
  <c r="F50"/>
  <c r="G50"/>
  <c r="H50"/>
  <c r="C50"/>
  <c r="C43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D36"/>
  <c r="E36"/>
  <c r="F36"/>
  <c r="G36"/>
  <c r="H36"/>
  <c r="C36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D29"/>
  <c r="E29"/>
  <c r="F29"/>
  <c r="G29"/>
  <c r="H29"/>
  <c r="C29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D22"/>
  <c r="E22"/>
  <c r="F22"/>
  <c r="G22"/>
  <c r="H22"/>
  <c r="C22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E15"/>
  <c r="F15"/>
  <c r="G15"/>
  <c r="H15"/>
  <c r="D15"/>
  <c r="C15"/>
  <c r="H10"/>
  <c r="D10"/>
  <c r="E10"/>
  <c r="F10"/>
  <c r="G10"/>
  <c r="D9"/>
  <c r="E9"/>
  <c r="F9"/>
  <c r="G9"/>
  <c r="H9"/>
  <c r="D8"/>
  <c r="E8"/>
  <c r="F8"/>
  <c r="G8"/>
  <c r="H8"/>
  <c r="C10"/>
  <c r="C9"/>
  <c r="C8"/>
  <c r="C72" l="1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H71"/>
  <c r="F71"/>
  <c r="E71"/>
  <c r="D71"/>
  <c r="C71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H64"/>
  <c r="F64"/>
  <c r="E64"/>
  <c r="D64"/>
  <c r="C64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H57"/>
  <c r="F57"/>
  <c r="E57"/>
  <c r="D57"/>
  <c r="C57"/>
  <c r="C54"/>
  <c r="D54"/>
  <c r="E54"/>
  <c r="F54"/>
  <c r="G54"/>
  <c r="H54"/>
  <c r="C55"/>
  <c r="D55"/>
  <c r="E55"/>
  <c r="F55"/>
  <c r="G55"/>
  <c r="H55"/>
  <c r="C40"/>
  <c r="D40"/>
  <c r="E40"/>
  <c r="F40"/>
  <c r="G40"/>
  <c r="H40"/>
  <c r="C41"/>
  <c r="D41"/>
  <c r="E41"/>
  <c r="F41"/>
  <c r="G41"/>
  <c r="H41"/>
  <c r="C33"/>
  <c r="D33"/>
  <c r="E33"/>
  <c r="F33"/>
  <c r="G33"/>
  <c r="H33"/>
  <c r="C34"/>
  <c r="D34"/>
  <c r="E34"/>
  <c r="F34"/>
  <c r="G34"/>
  <c r="H34"/>
  <c r="C26"/>
  <c r="D26"/>
  <c r="E26"/>
  <c r="F26"/>
  <c r="G26"/>
  <c r="H26"/>
  <c r="C27"/>
  <c r="D27"/>
  <c r="E27"/>
  <c r="F27"/>
  <c r="G27"/>
  <c r="H27"/>
  <c r="G19" l="1"/>
  <c r="G20"/>
  <c r="H19" l="1"/>
  <c r="C19"/>
  <c r="E19"/>
  <c r="D19"/>
  <c r="E20"/>
  <c r="D20"/>
  <c r="C20"/>
  <c r="H20"/>
  <c r="F19" l="1"/>
  <c r="F20"/>
  <c r="C11" l="1"/>
  <c r="D11"/>
  <c r="E11"/>
  <c r="F11"/>
  <c r="G11"/>
  <c r="H11"/>
  <c r="C12"/>
  <c r="D12"/>
  <c r="E12"/>
  <c r="F12"/>
  <c r="G12"/>
  <c r="H12"/>
  <c r="C13"/>
  <c r="D13"/>
  <c r="E13"/>
  <c r="F13"/>
  <c r="G13"/>
  <c r="H13"/>
  <c r="I8"/>
  <c r="G71" l="1"/>
  <c r="G64"/>
  <c r="G57"/>
  <c r="A4" l="1"/>
  <c r="A3"/>
  <c r="F81"/>
  <c r="F80"/>
  <c r="F79"/>
  <c r="F78"/>
</calcChain>
</file>

<file path=xl/sharedStrings.xml><?xml version="1.0" encoding="utf-8"?>
<sst xmlns="http://schemas.openxmlformats.org/spreadsheetml/2006/main" count="81" uniqueCount="26">
  <si>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</si>
  <si>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</si>
  <si>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</si>
  <si>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</si>
  <si>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</si>
  <si>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</si>
  <si>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</si>
  <si>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</si>
  <si>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5</t>
  </si>
  <si>
    <t>6</t>
  </si>
  <si>
    <t>Нариманов ТА Ходорев АН</t>
  </si>
  <si>
    <t>округ</t>
  </si>
  <si>
    <t>субъект, город, ведомство</t>
  </si>
  <si>
    <t>Гл. судья, судья ВК</t>
  </si>
  <si>
    <t>Гл. секретарь, судья ВК</t>
  </si>
  <si>
    <t>60 кг</t>
  </si>
  <si>
    <t>48 кг</t>
  </si>
  <si>
    <t>52 кг</t>
  </si>
  <si>
    <t>56 кг</t>
  </si>
  <si>
    <t>65 кг</t>
  </si>
  <si>
    <t>70 кг</t>
  </si>
  <si>
    <t>75 кг</t>
  </si>
  <si>
    <t>81 кг</t>
  </si>
  <si>
    <t>87 кг</t>
  </si>
  <si>
    <t>св 87 кг</t>
  </si>
  <si>
    <t>СПИСОК ПРИЗЕРОВ ДЕВУШКИ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</si>
</sst>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6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0" fillId="0" borderId="29" xfId="0" applyBorder="1"/>
    <xf numFmtId="0" fontId="5" fillId="0" borderId="30" xfId="0" applyFont="1" applyFill="1" applyBorder="1"/>
    <xf numFmtId="0" fontId="7" fillId="0" borderId="30" xfId="0" applyFont="1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1" xfId="0" applyNumberFormat="1" applyFont="1" applyFill="1" applyBorder="1"/>
    <xf numFmtId="0" fontId="9" fillId="0" borderId="32" xfId="0" applyFont="1" applyFill="1" applyBorder="1" applyAlignment="1">
      <alignment horizontal="left" vertical="center" wrapText="1"/>
    </xf>
    <xf numFmtId="0" fontId="0" fillId="0" borderId="33" xfId="0" applyBorder="1"/>
    <xf numFmtId="0" fontId="0" fillId="0" borderId="0" xfId="0" applyFill="1" applyBorder="1"/>
    <xf numFmtId="0" fontId="0" fillId="0" borderId="34" xfId="0" applyFill="1" applyBorder="1"/>
    <xf numFmtId="0" fontId="7" fillId="0" borderId="34" xfId="0" applyFont="1" applyFill="1" applyBorder="1"/>
    <xf numFmtId="0" fontId="8" fillId="4" borderId="33" xfId="0" applyFont="1" applyFill="1" applyBorder="1" applyAlignment="1">
      <alignment horizontal="center" vertical="center" textRotation="90"/>
    </xf>
    <xf numFmtId="0" fontId="1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Fill="1" applyBorder="1"/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0" borderId="0" xfId="0" applyFont="1" applyBorder="1" applyAlignment="1">
      <alignment vertical="center" wrapText="1"/>
    </xf>
    <xf numFmtId="0" fontId="16" fillId="0" borderId="30" xfId="0" applyFont="1" applyFill="1" applyBorder="1"/>
    <xf numFmtId="0" fontId="14" fillId="0" borderId="3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24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21" xfId="0" applyFont="1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 vertical="center" textRotation="90"/>
    </xf>
    <xf numFmtId="0" fontId="15" fillId="3" borderId="21" xfId="0" applyFont="1" applyFill="1" applyBorder="1" applyAlignment="1">
      <alignment horizontal="center" vertical="center" textRotation="90"/>
    </xf>
    <xf numFmtId="0" fontId="15" fillId="3" borderId="22" xfId="0" applyFont="1" applyFill="1" applyBorder="1" applyAlignment="1">
      <alignment horizontal="center" vertical="center" textRotation="90"/>
    </xf>
    <xf numFmtId="0" fontId="15" fillId="3" borderId="20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164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8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87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48&#107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52&#1078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56&#1078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60&#1078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65&#1078;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70&#1078;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75&#107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.РАБОЧАЯ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Алтайского края по самбо среди юношей и девушек 2002-2003г.р.</v>
          </cell>
        </row>
        <row r="3">
          <cell r="A3" t="str">
            <v>15-17 ноября 2019г.                                              г.Барнаул</v>
          </cell>
        </row>
        <row r="6">
          <cell r="G6" t="str">
            <v>С.М. Трескин</v>
          </cell>
        </row>
        <row r="7">
          <cell r="G7" t="str">
            <v>/г.Бийск/</v>
          </cell>
        </row>
        <row r="8">
          <cell r="G8" t="str">
            <v>В.В. Жданов</v>
          </cell>
        </row>
        <row r="9">
          <cell r="G9" t="str">
            <v>/г.Барнаул/</v>
          </cell>
        </row>
      </sheetData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>
        <row r="5">
          <cell r="CU5" t="str">
            <v>Е7кр</v>
          </cell>
        </row>
      </sheetData>
      <sheetData sheetId="5">
        <row r="6">
          <cell r="C6" t="str">
            <v>СЕЛИФОНОВ Евгений Сергеевич</v>
          </cell>
        </row>
        <row r="10">
          <cell r="C10" t="str">
            <v>КОРОСТЕЛЕВ Арсений Окнстантинович</v>
          </cell>
          <cell r="D10" t="str">
            <v>31.01.03, 1</v>
          </cell>
          <cell r="E10" t="str">
            <v>СФО</v>
          </cell>
          <cell r="F10" t="str">
            <v xml:space="preserve">Алтайский, Ксшор, </v>
          </cell>
          <cell r="H10" t="str">
            <v>Чекарев С.В.</v>
          </cell>
        </row>
        <row r="11">
          <cell r="C11" t="str">
            <v>ГЕТМАНСКИЙ Денис Алексеевич</v>
          </cell>
          <cell r="D11" t="str">
            <v>19.09.03, 1</v>
          </cell>
          <cell r="E11" t="str">
            <v>СФО</v>
          </cell>
          <cell r="F11" t="str">
            <v xml:space="preserve">Алтайский, Бийск, </v>
          </cell>
          <cell r="H11" t="str">
            <v>Теренин П.В. Кайгородов О.С.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БРАЖНИКОВ Владислав Викторович</v>
          </cell>
        </row>
        <row r="10">
          <cell r="C10" t="str">
            <v>ЛЕТТЕР Яков Викторович</v>
          </cell>
          <cell r="D10" t="str">
            <v>21.03.02, 2</v>
          </cell>
          <cell r="E10" t="str">
            <v>СФО</v>
          </cell>
          <cell r="F10" t="str">
            <v xml:space="preserve">Алтайский , Ксшор, </v>
          </cell>
          <cell r="H10" t="str">
            <v>Тюкин С.Г. Жданов В.В.</v>
          </cell>
        </row>
        <row r="11">
          <cell r="C11" t="str">
            <v>КАПИТОНОВ Игорь Евгеньевич</v>
          </cell>
          <cell r="D11" t="str">
            <v>07.03.02, 2</v>
          </cell>
          <cell r="E11" t="str">
            <v>СФО</v>
          </cell>
          <cell r="F11" t="str">
            <v xml:space="preserve">Алтайский, Бийск, </v>
          </cell>
          <cell r="H11" t="str">
            <v>Теренин П.В. Кайгородов О.С.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АГАМАЛИЕВ Руслан Байрамович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ПЕТРИЩЕВ Николай Дмитриевич</v>
          </cell>
          <cell r="D6" t="str">
            <v>13.09.02, 1</v>
          </cell>
          <cell r="E6" t="str">
            <v>СФО</v>
          </cell>
          <cell r="F6" t="str">
            <v xml:space="preserve">Алтайский , Ауор, </v>
          </cell>
          <cell r="H6" t="str">
            <v>Белин Д.С. Вялых В.А.</v>
          </cell>
        </row>
        <row r="7">
          <cell r="C7" t="str">
            <v>БАЛАКИН Никита Андреевич</v>
          </cell>
          <cell r="D7" t="str">
            <v>09.02.02, 2</v>
          </cell>
          <cell r="E7" t="str">
            <v>СФО</v>
          </cell>
          <cell r="F7" t="str">
            <v xml:space="preserve">Алтайский , Алтгпу, </v>
          </cell>
          <cell r="H7" t="str">
            <v>Харахордин С.Е. Жданов В.В.</v>
          </cell>
        </row>
        <row r="8">
          <cell r="C8" t="str">
            <v>ЕВТУШЕНКО Константин Константинович</v>
          </cell>
          <cell r="D8" t="str">
            <v>08.01.03, 2</v>
          </cell>
          <cell r="E8" t="str">
            <v>СФО</v>
          </cell>
          <cell r="F8" t="str">
            <v xml:space="preserve">Алтайский, Мамонтово, </v>
          </cell>
          <cell r="H8" t="str">
            <v>Косилов А.А.</v>
          </cell>
        </row>
        <row r="9">
          <cell r="C9" t="str">
            <v>ТЕРСКИХ Олег Дмитриевич</v>
          </cell>
          <cell r="D9" t="str">
            <v>27.02.04, 1</v>
          </cell>
          <cell r="E9" t="str">
            <v>СФО</v>
          </cell>
          <cell r="F9" t="str">
            <v xml:space="preserve">Алтайский , Спарта, </v>
          </cell>
          <cell r="H9" t="str">
            <v>Сбитнев В.Н,</v>
          </cell>
        </row>
        <row r="10">
          <cell r="C10" t="str">
            <v>ШИЛОВ Кирилл Сергеевич</v>
          </cell>
          <cell r="D10" t="str">
            <v>07.05.03, 1</v>
          </cell>
          <cell r="E10" t="str">
            <v>СФО</v>
          </cell>
          <cell r="F10" t="str">
            <v xml:space="preserve">Алтайский, Бийск, </v>
          </cell>
          <cell r="H10" t="str">
            <v>Теренин П.В. Кайгородов О.С.</v>
          </cell>
        </row>
        <row r="11">
          <cell r="C11" t="str">
            <v>МЕДВЕДЕВ Роман Максимович</v>
          </cell>
          <cell r="D11" t="str">
            <v>17.01.03, 2</v>
          </cell>
          <cell r="E11" t="str">
            <v>СФО</v>
          </cell>
          <cell r="F11" t="str">
            <v xml:space="preserve">Алтайский, Бийск, </v>
          </cell>
          <cell r="H11" t="str">
            <v>Дурыманов Н.В.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ЯЧМЕНЕВ Ростислав Андреевич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ШАЛДАНОВ Кирилл Александрович</v>
          </cell>
          <cell r="D6" t="str">
            <v>18.07.02, КМС</v>
          </cell>
          <cell r="E6" t="str">
            <v>СФО</v>
          </cell>
          <cell r="F6" t="str">
            <v xml:space="preserve">Алтайский , Центр Самбо, </v>
          </cell>
          <cell r="H6" t="str">
            <v>Тюкин С.Г. Жданов В.В.</v>
          </cell>
        </row>
        <row r="7">
          <cell r="C7" t="str">
            <v>КАЛЕНИК Данил Денисович</v>
          </cell>
          <cell r="D7" t="str">
            <v>27.05.02, 1</v>
          </cell>
          <cell r="E7" t="str">
            <v>СФО</v>
          </cell>
          <cell r="F7" t="str">
            <v xml:space="preserve">Алтайский , Заринск, </v>
          </cell>
          <cell r="H7" t="str">
            <v>Блинов А.В.</v>
          </cell>
        </row>
        <row r="8">
          <cell r="C8" t="str">
            <v>ГОЛЕВ Михаил Алексеевич</v>
          </cell>
          <cell r="D8" t="str">
            <v>24.11.03, 2</v>
          </cell>
          <cell r="E8" t="str">
            <v>СФО</v>
          </cell>
          <cell r="F8" t="str">
            <v xml:space="preserve">Алтайский, Бийск, </v>
          </cell>
          <cell r="H8" t="str">
            <v>Дурыманов Н.В.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ЖИЛЕНКО Владимир Сергеевич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ШАЛЬПОВ Данил Евгеньевич</v>
          </cell>
          <cell r="D6" t="str">
            <v>24.01.02, 1</v>
          </cell>
          <cell r="E6" t="str">
            <v>СФО</v>
          </cell>
          <cell r="F6" t="str">
            <v xml:space="preserve">Алтайский, Бийск, </v>
          </cell>
          <cell r="H6" t="str">
            <v>Первов В.И. Трескин С.М.</v>
          </cell>
        </row>
        <row r="7">
          <cell r="C7" t="str">
            <v>СИДОРОВ Александр Алексеевич</v>
          </cell>
          <cell r="D7" t="str">
            <v>16.05.03, 2</v>
          </cell>
          <cell r="E7" t="str">
            <v>СФО</v>
          </cell>
          <cell r="F7" t="str">
            <v xml:space="preserve">Алтайский , Заринск, </v>
          </cell>
          <cell r="H7" t="str">
            <v>Блинов А.В.</v>
          </cell>
        </row>
        <row r="8">
          <cell r="C8" t="str">
            <v>КАРТАШОВ Николай Николаевич</v>
          </cell>
          <cell r="D8" t="str">
            <v>04.12.02, 2</v>
          </cell>
          <cell r="E8" t="str">
            <v>СФО</v>
          </cell>
          <cell r="F8" t="str">
            <v xml:space="preserve">Алтайский , Центр Самбо, </v>
          </cell>
          <cell r="H8" t="str">
            <v>Тюкин С.Г. Жданов В.В.</v>
          </cell>
        </row>
        <row r="9">
          <cell r="C9" t="str">
            <v>РЕШЕТОВ Илья Андреевич</v>
          </cell>
          <cell r="D9" t="str">
            <v>24.01.03, 2</v>
          </cell>
          <cell r="E9" t="str">
            <v>СФО</v>
          </cell>
          <cell r="F9" t="str">
            <v xml:space="preserve">Алтайский , Ауор, </v>
          </cell>
          <cell r="H9" t="str">
            <v>Белин Д.С. Вялых В.А.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АГАПУШКИН Вячеслав Вячеславович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ДАНИЛЕНКО Дарья Игоревна</v>
          </cell>
          <cell r="D6" t="str">
            <v>11.06.02, 1</v>
          </cell>
          <cell r="E6" t="str">
            <v/>
          </cell>
          <cell r="F6" t="str">
            <v xml:space="preserve">Алтайский, Заринск, </v>
          </cell>
          <cell r="G6">
            <v>0</v>
          </cell>
          <cell r="H6" t="str">
            <v>Блинов А.В.</v>
          </cell>
        </row>
        <row r="7">
          <cell r="C7" t="str">
            <v>БЕЛОУСОВА Юлия Сергеевна</v>
          </cell>
          <cell r="D7" t="str">
            <v>11.07.03, 2</v>
          </cell>
          <cell r="E7" t="str">
            <v/>
          </cell>
          <cell r="F7" t="str">
            <v xml:space="preserve">Алтайский, Шипуново, </v>
          </cell>
          <cell r="G7">
            <v>0</v>
          </cell>
          <cell r="H7" t="str">
            <v>Куликов В.М.</v>
          </cell>
        </row>
        <row r="8">
          <cell r="C8" t="str">
            <v>АХМЕТОВА Александра Санатовна</v>
          </cell>
          <cell r="D8" t="str">
            <v>21.09.04, 2</v>
          </cell>
          <cell r="E8" t="str">
            <v/>
          </cell>
          <cell r="F8" t="str">
            <v xml:space="preserve">Алтайский, Центр Самбо, </v>
          </cell>
          <cell r="G8">
            <v>0</v>
          </cell>
          <cell r="H8" t="str">
            <v>Тюкин С.Г. Жданов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БАЛАБУЕВ Кирилл Вадимович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ПОЛЕВОД Яна Андреевна</v>
          </cell>
          <cell r="D6" t="str">
            <v>21.08.04, 1</v>
          </cell>
          <cell r="E6" t="str">
            <v/>
          </cell>
          <cell r="F6" t="str">
            <v xml:space="preserve">Алтайский, Спарта, </v>
          </cell>
          <cell r="G6">
            <v>0</v>
          </cell>
          <cell r="H6" t="str">
            <v>Белин Д.С. Вялых В.А.</v>
          </cell>
        </row>
        <row r="7">
          <cell r="C7" t="str">
            <v>РУДНЕВА Елизавета Алексеевна</v>
          </cell>
          <cell r="D7" t="str">
            <v>09.08.03, 1</v>
          </cell>
          <cell r="E7" t="str">
            <v/>
          </cell>
          <cell r="F7" t="str">
            <v xml:space="preserve">Алтайский, Бийск, </v>
          </cell>
          <cell r="G7">
            <v>0</v>
          </cell>
          <cell r="H7" t="str">
            <v xml:space="preserve">Шалюта П.В. Паринова Т.В. </v>
          </cell>
        </row>
        <row r="8">
          <cell r="C8" t="str">
            <v>КОМАРОВА Ангелина Алексеевна</v>
          </cell>
          <cell r="D8" t="str">
            <v>11.06.04, 1</v>
          </cell>
          <cell r="E8" t="str">
            <v/>
          </cell>
          <cell r="F8" t="str">
            <v xml:space="preserve">Алтайский, Бийск, </v>
          </cell>
          <cell r="G8">
            <v>0</v>
          </cell>
          <cell r="H8" t="str">
            <v xml:space="preserve">Шалюта П.В. Паринова Т.В. </v>
          </cell>
        </row>
        <row r="9">
          <cell r="C9" t="str">
            <v>КОВАЛЕВА Виктория Вадимовна</v>
          </cell>
          <cell r="D9" t="str">
            <v>19.11.04, 1</v>
          </cell>
          <cell r="E9" t="str">
            <v/>
          </cell>
          <cell r="F9" t="str">
            <v xml:space="preserve">Алтайский, Бийск, </v>
          </cell>
          <cell r="G9">
            <v>0</v>
          </cell>
          <cell r="H9" t="str">
            <v xml:space="preserve">Шалюта П.В. Паринова Т.В.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ЛИДЕР Анастасия Александровна</v>
          </cell>
          <cell r="D6" t="str">
            <v>09.10.02, 1</v>
          </cell>
          <cell r="E6" t="str">
            <v/>
          </cell>
          <cell r="F6" t="str">
            <v xml:space="preserve">Алтайский, Бийск, </v>
          </cell>
          <cell r="G6">
            <v>0</v>
          </cell>
          <cell r="H6" t="str">
            <v xml:space="preserve">Шалюта П.В. Паринова Т.В. </v>
          </cell>
        </row>
        <row r="7">
          <cell r="C7" t="str">
            <v>СТЕПАНЕНКО Александра Александровна</v>
          </cell>
          <cell r="D7" t="str">
            <v>30.08.04, 2</v>
          </cell>
          <cell r="E7" t="str">
            <v/>
          </cell>
          <cell r="F7" t="str">
            <v xml:space="preserve">Алтайский, Спарта, </v>
          </cell>
          <cell r="G7">
            <v>0</v>
          </cell>
          <cell r="H7" t="str">
            <v>Белин Д.С. Вялых В.А.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РЫБНИКОВА Анна Андреевна</v>
          </cell>
          <cell r="D6" t="str">
            <v>04.03.03, 1</v>
          </cell>
          <cell r="E6" t="str">
            <v/>
          </cell>
          <cell r="F6" t="str">
            <v xml:space="preserve">Алтайский, Шипуново, </v>
          </cell>
          <cell r="G6">
            <v>0</v>
          </cell>
          <cell r="H6" t="str">
            <v>Куликов В.М.</v>
          </cell>
        </row>
        <row r="7">
          <cell r="C7" t="str">
            <v>КОНЦЕБА Мария Антоновна</v>
          </cell>
          <cell r="D7" t="str">
            <v>01.11.03, 2</v>
          </cell>
          <cell r="E7" t="str">
            <v/>
          </cell>
          <cell r="F7" t="str">
            <v xml:space="preserve">Алтайский, Спарта, </v>
          </cell>
          <cell r="G7">
            <v>0</v>
          </cell>
          <cell r="H7" t="str">
            <v>Белин Д.С. Вялых В.А.</v>
          </cell>
        </row>
        <row r="8">
          <cell r="C8" t="str">
            <v>КАРАТАЕВА Анастасия Иванвна</v>
          </cell>
          <cell r="D8" t="str">
            <v>09.12.04, 2</v>
          </cell>
          <cell r="E8" t="str">
            <v/>
          </cell>
          <cell r="F8" t="str">
            <v xml:space="preserve">Алтайский, Зональное, </v>
          </cell>
          <cell r="G8">
            <v>0</v>
          </cell>
          <cell r="H8" t="str">
            <v>Шуликов А.С.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ВАЛИЕВА Виктория Ирбеговна</v>
          </cell>
          <cell r="D6" t="str">
            <v>17.05.02, 2</v>
          </cell>
          <cell r="E6" t="str">
            <v/>
          </cell>
          <cell r="F6" t="str">
            <v xml:space="preserve">Алтайский, Спарта, </v>
          </cell>
          <cell r="G6">
            <v>0</v>
          </cell>
          <cell r="H6" t="str">
            <v>Белин Д.С. Вялых В.А.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ПОДШИВАЛОВА Алина Антоновна</v>
          </cell>
          <cell r="D6" t="str">
            <v>11.06.03, 2</v>
          </cell>
          <cell r="E6" t="str">
            <v/>
          </cell>
          <cell r="F6" t="str">
            <v xml:space="preserve">Алтайский, Бийск, </v>
          </cell>
          <cell r="G6">
            <v>0</v>
          </cell>
          <cell r="H6" t="str">
            <v>Гаврилов В.В. Кайгородов О.С.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.РАБОЧАЯ"/>
      <sheetName val="регистрация"/>
      <sheetName val="пр.взв"/>
      <sheetName val="кр1"/>
      <sheetName val="кр2"/>
      <sheetName val="НАГР ЛИСТ"/>
      <sheetName val="ит.пр"/>
    </sheetNames>
    <sheetDataSet>
      <sheetData sheetId="0"/>
      <sheetData sheetId="1"/>
      <sheetData sheetId="2"/>
      <sheetData sheetId="3"/>
      <sheetData sheetId="4"/>
      <sheetData sheetId="5">
        <row r="6">
          <cell r="G6" t="str">
            <v>СФО</v>
          </cell>
          <cell r="I6">
            <v>0</v>
          </cell>
        </row>
        <row r="9">
          <cell r="G9" t="str">
            <v>СФО</v>
          </cell>
        </row>
        <row r="10">
          <cell r="G10" t="str">
            <v>СФО</v>
          </cell>
        </row>
        <row r="11">
          <cell r="G11" t="str">
            <v>СФО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НАГР ЛИСТ"/>
      <sheetName val="кр2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МАРИЕНКО Александр Иванович</v>
          </cell>
        </row>
        <row r="10">
          <cell r="C10" t="str">
            <v>КУЧУМОВ Юрий Александрович</v>
          </cell>
          <cell r="D10" t="str">
            <v>18.07.2, 2</v>
          </cell>
          <cell r="E10" t="str">
            <v>СФО</v>
          </cell>
          <cell r="F10" t="str">
            <v xml:space="preserve">Алтайский, Бийск, </v>
          </cell>
          <cell r="H10" t="str">
            <v>Первов В.И. Трескин С.М.</v>
          </cell>
        </row>
        <row r="11">
          <cell r="C11" t="str">
            <v>МАНДЫКАНОВ Досболат Мырзабекович</v>
          </cell>
          <cell r="D11" t="str">
            <v>21.01.02, 2</v>
          </cell>
          <cell r="E11" t="str">
            <v>СФО</v>
          </cell>
          <cell r="F11" t="str">
            <v xml:space="preserve">Алтайский , Алтгпу, </v>
          </cell>
          <cell r="H11" t="str">
            <v>Харахордин С.Е. Жданов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ШИЛОВ Дмитрий Андреевич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НЕДОИМКИН Максим Александрович</v>
          </cell>
        </row>
        <row r="10">
          <cell r="C10" t="str">
            <v>МАЖЕТКАНОВ Расул Рамазанович</v>
          </cell>
          <cell r="D10" t="str">
            <v>03.10.04, 2</v>
          </cell>
          <cell r="E10" t="str">
            <v>СФО</v>
          </cell>
          <cell r="F10" t="str">
            <v xml:space="preserve">Алтайский , Центр Самбо, </v>
          </cell>
          <cell r="H10" t="str">
            <v>Тюкин С.Г. Жданов В.В.</v>
          </cell>
        </row>
        <row r="11">
          <cell r="C11" t="str">
            <v>ЧЕБЫКИН Иван Юрьевич</v>
          </cell>
          <cell r="D11" t="str">
            <v>25.06.03, 2</v>
          </cell>
          <cell r="E11" t="str">
            <v>СФО</v>
          </cell>
          <cell r="F11" t="str">
            <v xml:space="preserve">Алтайский , Тальменка, </v>
          </cell>
          <cell r="H11" t="str">
            <v>Аверин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АГАДЖАНЯН Ален Ишханович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ШИМПФ Вилли Волрьевич</v>
          </cell>
        </row>
        <row r="10">
          <cell r="C10" t="str">
            <v>ЕФИМОВ Никита Яковлевич</v>
          </cell>
          <cell r="D10" t="str">
            <v>04.01.02, 2</v>
          </cell>
          <cell r="E10" t="str">
            <v>СФО</v>
          </cell>
          <cell r="F10" t="str">
            <v xml:space="preserve">Алтайский, Бийск, </v>
          </cell>
          <cell r="G10">
            <v>0</v>
          </cell>
          <cell r="H10" t="str">
            <v>Теренин П.В. Кайгородов О.С.</v>
          </cell>
        </row>
        <row r="11">
          <cell r="C11" t="str">
            <v>БАЕВ Артем Викторович</v>
          </cell>
          <cell r="D11" t="str">
            <v>19.01.03, 1</v>
          </cell>
          <cell r="E11" t="str">
            <v>СФО</v>
          </cell>
          <cell r="F11" t="str">
            <v xml:space="preserve">Алтайский , Благовещенка, </v>
          </cell>
          <cell r="G11">
            <v>0</v>
          </cell>
          <cell r="H11" t="str">
            <v>Екименко А.В. Данильченко Е.Л.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САЛОХИДДИНОВ Мухаммад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selection activeCell="M17" sqref="M17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1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</row>
    <row r="2" spans="1:10" ht="17.25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</row>
    <row r="3" spans="1:10" ht="21" customHeight="1">
      <c r="A3" s="79" t="str">
        <f>[1]реквизиты!$A$2</f>
        <v>Первенство Алтайского края по самбо среди юношей и девушек 2002-2003г.р.</v>
      </c>
      <c r="B3" s="79"/>
      <c r="C3" s="79"/>
      <c r="D3" s="79"/>
      <c r="E3" s="79"/>
      <c r="F3" s="79"/>
      <c r="G3" s="79"/>
      <c r="H3" s="79"/>
      <c r="I3" s="79"/>
    </row>
    <row r="4" spans="1:10" ht="16.5" customHeight="1" thickBot="1">
      <c r="A4" s="78" t="str">
        <f>[1]реквизиты!$A$3</f>
        <v>15-17 ноября 2019г.                                              г.Барнаул</v>
      </c>
      <c r="B4" s="78"/>
      <c r="C4" s="78"/>
      <c r="D4" s="78"/>
      <c r="E4" s="78"/>
      <c r="F4" s="78"/>
      <c r="G4" s="78"/>
      <c r="H4" s="78"/>
      <c r="I4" s="78"/>
    </row>
    <row r="5" spans="1:10" ht="3.75" hidden="1" customHeight="1" thickBot="1">
      <c r="A5" s="78"/>
      <c r="B5" s="78"/>
      <c r="C5" s="78"/>
      <c r="D5" s="78"/>
      <c r="E5" s="78"/>
      <c r="F5" s="78"/>
      <c r="G5" s="78"/>
      <c r="H5" s="78"/>
      <c r="I5" s="78"/>
    </row>
    <row r="6" spans="1:10" ht="11.1" customHeight="1">
      <c r="B6" s="80" t="s">
        <v>0</v>
      </c>
      <c r="C6" s="82" t="s">
        <v>1</v>
      </c>
      <c r="D6" s="82" t="s">
        <v>2</v>
      </c>
      <c r="E6" s="82" t="s">
        <v>11</v>
      </c>
      <c r="F6" s="82" t="s">
        <v>12</v>
      </c>
      <c r="G6" s="84"/>
      <c r="H6" s="86" t="s">
        <v>3</v>
      </c>
      <c r="I6" s="88"/>
    </row>
    <row r="7" spans="1:10" ht="13.5" customHeight="1" thickBot="1">
      <c r="B7" s="81"/>
      <c r="C7" s="83"/>
      <c r="D7" s="83"/>
      <c r="E7" s="83"/>
      <c r="F7" s="83"/>
      <c r="G7" s="85"/>
      <c r="H7" s="87"/>
      <c r="I7" s="88"/>
    </row>
    <row r="8" spans="1:10" ht="24.95" customHeight="1" thickBot="1">
      <c r="A8" s="92" t="s">
        <v>16</v>
      </c>
      <c r="B8" s="21" t="s">
        <v>4</v>
      </c>
      <c r="C8" s="44" t="str">
        <f>[19]ит.пр!C6</f>
        <v>ДАНИЛЕНКО Дарья Игоревна</v>
      </c>
      <c r="D8" s="44" t="str">
        <f>[19]ит.пр!D6</f>
        <v>11.06.02, 1</v>
      </c>
      <c r="E8" s="44" t="str">
        <f>[19]ит.пр!E6</f>
        <v/>
      </c>
      <c r="F8" s="44" t="str">
        <f>[19]ит.пр!F6</f>
        <v xml:space="preserve">Алтайский, Заринск, </v>
      </c>
      <c r="G8" s="50">
        <f>[19]ит.пр!G6</f>
        <v>0</v>
      </c>
      <c r="H8" s="29" t="str">
        <f>[19]ит.пр!H6</f>
        <v>Блинов А.В.</v>
      </c>
      <c r="I8" s="60">
        <f>[3]регистрация!I6</f>
        <v>0</v>
      </c>
      <c r="J8" s="24">
        <v>1</v>
      </c>
    </row>
    <row r="9" spans="1:10" ht="24.95" customHeight="1" thickBot="1">
      <c r="A9" s="93"/>
      <c r="B9" s="22" t="s">
        <v>5</v>
      </c>
      <c r="C9" s="44" t="str">
        <f>[19]ит.пр!C7</f>
        <v>БЕЛОУСОВА Юлия Сергеевна</v>
      </c>
      <c r="D9" s="44" t="str">
        <f>[19]ит.пр!D7</f>
        <v>11.07.03, 2</v>
      </c>
      <c r="E9" s="44" t="str">
        <f>[19]ит.пр!E7</f>
        <v/>
      </c>
      <c r="F9" s="44" t="str">
        <f>[19]ит.пр!F7</f>
        <v xml:space="preserve">Алтайский, Шипуново, </v>
      </c>
      <c r="G9" s="50">
        <f>[19]ит.пр!G7</f>
        <v>0</v>
      </c>
      <c r="H9" s="29" t="str">
        <f>[19]ит.пр!H7</f>
        <v>Куликов В.М.</v>
      </c>
      <c r="I9" s="23"/>
      <c r="J9" s="24">
        <v>2</v>
      </c>
    </row>
    <row r="10" spans="1:10" ht="24.95" customHeight="1">
      <c r="A10" s="93"/>
      <c r="B10" s="25" t="s">
        <v>6</v>
      </c>
      <c r="C10" s="44" t="str">
        <f>[19]ит.пр!C8</f>
        <v>АХМЕТОВА Александра Санатовна</v>
      </c>
      <c r="D10" s="44" t="str">
        <f>[19]ит.пр!D8</f>
        <v>21.09.04, 2</v>
      </c>
      <c r="E10" s="44" t="str">
        <f>[19]ит.пр!E8</f>
        <v/>
      </c>
      <c r="F10" s="44" t="str">
        <f>[19]ит.пр!F8</f>
        <v xml:space="preserve">Алтайский, Центр Самбо, </v>
      </c>
      <c r="G10" s="50">
        <f>[19]ит.пр!G8</f>
        <v>0</v>
      </c>
      <c r="H10" s="29" t="str">
        <f>[19]ит.пр!H8</f>
        <v>Тюкин С.Г. Жданов В.В.</v>
      </c>
      <c r="I10" s="8"/>
      <c r="J10" s="24">
        <v>3</v>
      </c>
    </row>
    <row r="11" spans="1:10" ht="24.95" hidden="1" customHeight="1">
      <c r="A11" s="93"/>
      <c r="B11" s="26" t="s">
        <v>6</v>
      </c>
      <c r="C11" s="44" t="e">
        <f>[2]ит.пр!C9</f>
        <v>#N/A</v>
      </c>
      <c r="D11" s="44" t="e">
        <f>[2]ит.пр!D9</f>
        <v>#N/A</v>
      </c>
      <c r="E11" s="44" t="e">
        <f>[2]ит.пр!E9</f>
        <v>#N/A</v>
      </c>
      <c r="F11" s="44" t="e">
        <f>[2]ит.пр!F9</f>
        <v>#N/A</v>
      </c>
      <c r="G11" s="50" t="str">
        <f>[3]регистрация!G9</f>
        <v>СФО</v>
      </c>
      <c r="H11" s="29" t="e">
        <f>[2]ит.пр!H9</f>
        <v>#N/A</v>
      </c>
      <c r="I11" s="8"/>
      <c r="J11" s="24">
        <v>4</v>
      </c>
    </row>
    <row r="12" spans="1:10" ht="24.95" hidden="1" customHeight="1" thickBot="1">
      <c r="A12" s="93"/>
      <c r="B12" s="26" t="s">
        <v>8</v>
      </c>
      <c r="C12" s="44" t="e">
        <f>[2]ит.пр!C10</f>
        <v>#N/A</v>
      </c>
      <c r="D12" s="44" t="e">
        <f>[2]ит.пр!D10</f>
        <v>#N/A</v>
      </c>
      <c r="E12" s="44" t="e">
        <f>[2]ит.пр!E10</f>
        <v>#N/A</v>
      </c>
      <c r="F12" s="44" t="e">
        <f>[2]ит.пр!F10</f>
        <v>#N/A</v>
      </c>
      <c r="G12" s="50" t="str">
        <f>[3]регистрация!G10</f>
        <v>СФО</v>
      </c>
      <c r="H12" s="29" t="e">
        <f>[2]ит.пр!H10</f>
        <v>#N/A</v>
      </c>
      <c r="I12" s="8"/>
    </row>
    <row r="13" spans="1:10" ht="24.95" hidden="1" customHeight="1" thickBot="1">
      <c r="A13" s="94"/>
      <c r="B13" s="27" t="s">
        <v>8</v>
      </c>
      <c r="C13" s="45" t="e">
        <f>[2]ит.пр!C11</f>
        <v>#N/A</v>
      </c>
      <c r="D13" s="45" t="e">
        <f>[2]ит.пр!D11</f>
        <v>#N/A</v>
      </c>
      <c r="E13" s="45" t="e">
        <f>[2]ит.пр!E11</f>
        <v>#N/A</v>
      </c>
      <c r="F13" s="45" t="e">
        <f>[2]ит.пр!F11</f>
        <v>#N/A</v>
      </c>
      <c r="G13" s="51" t="str">
        <f>[3]регистрация!G11</f>
        <v>СФО</v>
      </c>
      <c r="H13" s="46" t="e">
        <f>[2]ит.пр!H11</f>
        <v>#N/A</v>
      </c>
      <c r="I13" s="8"/>
    </row>
    <row r="14" spans="1:10" ht="3.75" customHeight="1" thickBot="1">
      <c r="A14" s="61"/>
      <c r="B14" s="62"/>
      <c r="C14" s="62"/>
      <c r="D14" s="62"/>
      <c r="E14" s="62"/>
      <c r="F14" s="62"/>
      <c r="G14" s="73"/>
      <c r="H14" s="63"/>
      <c r="I14" s="5"/>
    </row>
    <row r="15" spans="1:10" ht="24.95" customHeight="1" thickBot="1">
      <c r="A15" s="92" t="s">
        <v>17</v>
      </c>
      <c r="B15" s="41" t="s">
        <v>4</v>
      </c>
      <c r="C15" s="36" t="str">
        <f>[20]ит.пр!C6</f>
        <v>ПОЛЕВОД Яна Андреевна</v>
      </c>
      <c r="D15" s="36" t="str">
        <f>[20]ит.пр!D6</f>
        <v>21.08.04, 1</v>
      </c>
      <c r="E15" s="36" t="str">
        <f>[20]ит.пр!E6</f>
        <v/>
      </c>
      <c r="F15" s="36" t="str">
        <f>[20]ит.пр!F6</f>
        <v xml:space="preserve">Алтайский, Спарта, </v>
      </c>
      <c r="G15" s="52">
        <f>[20]ит.пр!G6</f>
        <v>0</v>
      </c>
      <c r="H15" s="47" t="str">
        <f>[20]ит.пр!H6</f>
        <v>Белин Д.С. Вялых В.А.</v>
      </c>
      <c r="I15" s="8"/>
      <c r="J15" s="24">
        <v>5</v>
      </c>
    </row>
    <row r="16" spans="1:10" ht="24.95" customHeight="1" thickBot="1">
      <c r="A16" s="93"/>
      <c r="B16" s="42" t="s">
        <v>5</v>
      </c>
      <c r="C16" s="36" t="str">
        <f>[20]ит.пр!C7</f>
        <v>РУДНЕВА Елизавета Алексеевна</v>
      </c>
      <c r="D16" s="36" t="str">
        <f>[20]ит.пр!D7</f>
        <v>09.08.03, 1</v>
      </c>
      <c r="E16" s="36" t="str">
        <f>[20]ит.пр!E7</f>
        <v/>
      </c>
      <c r="F16" s="36" t="str">
        <f>[20]ит.пр!F7</f>
        <v xml:space="preserve">Алтайский, Бийск, </v>
      </c>
      <c r="G16" s="52">
        <f>[20]ит.пр!G7</f>
        <v>0</v>
      </c>
      <c r="H16" s="47" t="str">
        <f>[20]ит.пр!H7</f>
        <v xml:space="preserve">Шалюта П.В. Паринова Т.В. </v>
      </c>
      <c r="I16" s="8"/>
      <c r="J16" s="24">
        <v>6</v>
      </c>
    </row>
    <row r="17" spans="1:16" ht="24.95" customHeight="1" thickBot="1">
      <c r="A17" s="93"/>
      <c r="B17" s="42" t="s">
        <v>6</v>
      </c>
      <c r="C17" s="36" t="str">
        <f>[20]ит.пр!C8</f>
        <v>КОМАРОВА Ангелина Алексеевна</v>
      </c>
      <c r="D17" s="36" t="str">
        <f>[20]ит.пр!D8</f>
        <v>11.06.04, 1</v>
      </c>
      <c r="E17" s="36" t="str">
        <f>[20]ит.пр!E8</f>
        <v/>
      </c>
      <c r="F17" s="36" t="str">
        <f>[20]ит.пр!F8</f>
        <v xml:space="preserve">Алтайский, Бийск, </v>
      </c>
      <c r="G17" s="52">
        <f>[20]ит.пр!G8</f>
        <v>0</v>
      </c>
      <c r="H17" s="47" t="str">
        <f>[20]ит.пр!H8</f>
        <v xml:space="preserve">Шалюта П.В. Паринова Т.В. </v>
      </c>
      <c r="I17" s="8"/>
      <c r="J17" s="24">
        <v>7</v>
      </c>
    </row>
    <row r="18" spans="1:16" ht="24.95" customHeight="1">
      <c r="A18" s="93"/>
      <c r="B18" s="42" t="s">
        <v>6</v>
      </c>
      <c r="C18" s="36" t="str">
        <f>[20]ит.пр!C9</f>
        <v>КОВАЛЕВА Виктория Вадимовна</v>
      </c>
      <c r="D18" s="36" t="str">
        <f>[20]ит.пр!D9</f>
        <v>19.11.04, 1</v>
      </c>
      <c r="E18" s="36" t="str">
        <f>[20]ит.пр!E9</f>
        <v/>
      </c>
      <c r="F18" s="36" t="str">
        <f>[20]ит.пр!F9</f>
        <v xml:space="preserve">Алтайский, Бийск, </v>
      </c>
      <c r="G18" s="52">
        <f>[20]ит.пр!G9</f>
        <v>0</v>
      </c>
      <c r="H18" s="47" t="str">
        <f>[20]ит.пр!H9</f>
        <v xml:space="preserve">Шалюта П.В. Паринова Т.В. </v>
      </c>
      <c r="I18" s="8"/>
      <c r="J18" s="24">
        <v>8</v>
      </c>
    </row>
    <row r="19" spans="1:16" ht="24.95" hidden="1" customHeight="1" thickBot="1">
      <c r="A19" s="93"/>
      <c r="B19" s="42" t="s">
        <v>8</v>
      </c>
      <c r="C19" s="36" t="str">
        <f>[4]ит.пр!C10</f>
        <v>КУЧУМОВ Юрий Александрович</v>
      </c>
      <c r="D19" s="36" t="str">
        <f>[4]ит.пр!D10</f>
        <v>18.07.2, 2</v>
      </c>
      <c r="E19" s="36" t="str">
        <f>[4]ит.пр!E10</f>
        <v>СФО</v>
      </c>
      <c r="F19" s="36" t="str">
        <f>[4]ит.пр!F10</f>
        <v xml:space="preserve">Алтайский, Бийск, </v>
      </c>
      <c r="G19" s="52">
        <f>[5]ит.пр!G10</f>
        <v>0</v>
      </c>
      <c r="H19" s="47" t="str">
        <f>[4]ит.пр!H10</f>
        <v>Первов В.И. Трескин С.М.</v>
      </c>
      <c r="I19" s="8"/>
    </row>
    <row r="20" spans="1:16" ht="24.95" hidden="1" customHeight="1" thickBot="1">
      <c r="A20" s="94"/>
      <c r="B20" s="43" t="s">
        <v>8</v>
      </c>
      <c r="C20" s="37" t="str">
        <f>[4]ит.пр!C11</f>
        <v>МАНДЫКАНОВ Досболат Мырзабекович</v>
      </c>
      <c r="D20" s="37" t="str">
        <f>[4]ит.пр!D11</f>
        <v>21.01.02, 2</v>
      </c>
      <c r="E20" s="37" t="str">
        <f>[4]ит.пр!E11</f>
        <v>СФО</v>
      </c>
      <c r="F20" s="37" t="str">
        <f>[4]ит.пр!F11</f>
        <v xml:space="preserve">Алтайский , Алтгпу, </v>
      </c>
      <c r="G20" s="53">
        <f>[5]ит.пр!G11</f>
        <v>0</v>
      </c>
      <c r="H20" s="48" t="str">
        <f>[4]ит.пр!H11</f>
        <v>Харахордин С.Е. Жданов В.В.</v>
      </c>
      <c r="I20" s="8"/>
      <c r="L20" s="11"/>
      <c r="M20" s="12"/>
      <c r="N20" s="11"/>
      <c r="O20" s="13"/>
      <c r="P20" s="9"/>
    </row>
    <row r="21" spans="1:16" ht="4.5" customHeight="1" thickBot="1">
      <c r="A21" s="61"/>
      <c r="B21" s="7"/>
      <c r="C21" s="4"/>
      <c r="D21" s="4"/>
      <c r="E21" s="16"/>
      <c r="F21" s="4"/>
      <c r="G21" s="73"/>
      <c r="H21" s="64"/>
      <c r="I21" s="5"/>
    </row>
    <row r="22" spans="1:16" ht="24.95" customHeight="1" thickBot="1">
      <c r="A22" s="95" t="s">
        <v>18</v>
      </c>
      <c r="B22" s="39" t="s">
        <v>4</v>
      </c>
      <c r="C22" s="36" t="str">
        <f>[21]ит.пр!C6</f>
        <v>ЛИДЕР Анастасия Александровна</v>
      </c>
      <c r="D22" s="36" t="str">
        <f>[21]ит.пр!D6</f>
        <v>09.10.02, 1</v>
      </c>
      <c r="E22" s="36" t="str">
        <f>[21]ит.пр!E6</f>
        <v/>
      </c>
      <c r="F22" s="36" t="str">
        <f>[21]ит.пр!F6</f>
        <v xml:space="preserve">Алтайский, Бийск, </v>
      </c>
      <c r="G22" s="52">
        <f>[21]ит.пр!G6</f>
        <v>0</v>
      </c>
      <c r="H22" s="47" t="str">
        <f>[21]ит.пр!H6</f>
        <v xml:space="preserve">Шалюта П.В. Паринова Т.В. </v>
      </c>
      <c r="I22" s="8"/>
      <c r="J22" s="24">
        <v>9</v>
      </c>
    </row>
    <row r="23" spans="1:16" ht="24.95" customHeight="1">
      <c r="A23" s="96"/>
      <c r="B23" s="40" t="s">
        <v>5</v>
      </c>
      <c r="C23" s="36" t="str">
        <f>[21]ит.пр!C7</f>
        <v>СТЕПАНЕНКО Александра Александровна</v>
      </c>
      <c r="D23" s="36" t="str">
        <f>[21]ит.пр!D7</f>
        <v>30.08.04, 2</v>
      </c>
      <c r="E23" s="36" t="str">
        <f>[21]ит.пр!E7</f>
        <v/>
      </c>
      <c r="F23" s="36" t="str">
        <f>[21]ит.пр!F7</f>
        <v xml:space="preserve">Алтайский, Спарта, </v>
      </c>
      <c r="G23" s="52">
        <f>[21]ит.пр!G7</f>
        <v>0</v>
      </c>
      <c r="H23" s="47" t="str">
        <f>[21]ит.пр!H7</f>
        <v>Белин Д.С. Вялых В.А.</v>
      </c>
      <c r="I23" s="8"/>
      <c r="J23" s="24">
        <v>10</v>
      </c>
    </row>
    <row r="24" spans="1:16" ht="24.95" hidden="1" customHeight="1" thickBot="1">
      <c r="A24" s="96"/>
      <c r="B24" s="40" t="s">
        <v>6</v>
      </c>
      <c r="C24" s="36" t="e">
        <f>[21]ит.пр!C8</f>
        <v>#N/A</v>
      </c>
      <c r="D24" s="36" t="e">
        <f>[21]ит.пр!D8</f>
        <v>#N/A</v>
      </c>
      <c r="E24" s="36" t="e">
        <f>[21]ит.пр!E8</f>
        <v>#N/A</v>
      </c>
      <c r="F24" s="36" t="e">
        <f>[21]ит.пр!F8</f>
        <v>#N/A</v>
      </c>
      <c r="G24" s="52" t="e">
        <f>[21]ит.пр!G8</f>
        <v>#N/A</v>
      </c>
      <c r="H24" s="47" t="e">
        <f>[21]ит.пр!H8</f>
        <v>#N/A</v>
      </c>
      <c r="I24" s="8"/>
      <c r="J24" s="24">
        <v>11</v>
      </c>
    </row>
    <row r="25" spans="1:16" ht="24.95" hidden="1" customHeight="1">
      <c r="A25" s="96"/>
      <c r="B25" s="40" t="s">
        <v>6</v>
      </c>
      <c r="C25" s="36" t="e">
        <f>[21]ит.пр!C9</f>
        <v>#N/A</v>
      </c>
      <c r="D25" s="36" t="e">
        <f>[21]ит.пр!D9</f>
        <v>#N/A</v>
      </c>
      <c r="E25" s="36" t="e">
        <f>[21]ит.пр!E9</f>
        <v>#N/A</v>
      </c>
      <c r="F25" s="36" t="e">
        <f>[21]ит.пр!F9</f>
        <v>#N/A</v>
      </c>
      <c r="G25" s="52" t="e">
        <f>[21]ит.пр!G9</f>
        <v>#N/A</v>
      </c>
      <c r="H25" s="47" t="e">
        <f>[21]ит.пр!H9</f>
        <v>#N/A</v>
      </c>
      <c r="I25" s="8"/>
      <c r="J25" s="24">
        <v>12</v>
      </c>
    </row>
    <row r="26" spans="1:16" ht="24.95" hidden="1" customHeight="1" thickBot="1">
      <c r="A26" s="96"/>
      <c r="B26" s="40" t="s">
        <v>8</v>
      </c>
      <c r="C26" s="36" t="str">
        <f>[6]ит.пр!C10</f>
        <v>МАЖЕТКАНОВ Расул Рамазанович</v>
      </c>
      <c r="D26" s="36" t="str">
        <f>[6]ит.пр!D10</f>
        <v>03.10.04, 2</v>
      </c>
      <c r="E26" s="36" t="str">
        <f>[6]ит.пр!E10</f>
        <v>СФО</v>
      </c>
      <c r="F26" s="36" t="str">
        <f>[6]ит.пр!F10</f>
        <v xml:space="preserve">Алтайский , Центр Самбо, </v>
      </c>
      <c r="G26" s="52">
        <f>[7]ит.пр!G10</f>
        <v>0</v>
      </c>
      <c r="H26" s="47" t="str">
        <f>[6]ит.пр!H10</f>
        <v>Тюкин С.Г. Жданов В.В.</v>
      </c>
      <c r="I26" s="8"/>
    </row>
    <row r="27" spans="1:16" ht="24.95" hidden="1" customHeight="1" thickBot="1">
      <c r="A27" s="97"/>
      <c r="B27" s="38" t="s">
        <v>8</v>
      </c>
      <c r="C27" s="37" t="str">
        <f>[6]ит.пр!C11</f>
        <v>ЧЕБЫКИН Иван Юрьевич</v>
      </c>
      <c r="D27" s="37" t="str">
        <f>[6]ит.пр!D11</f>
        <v>25.06.03, 2</v>
      </c>
      <c r="E27" s="37" t="str">
        <f>[6]ит.пр!E11</f>
        <v>СФО</v>
      </c>
      <c r="F27" s="37" t="str">
        <f>[6]ит.пр!F11</f>
        <v xml:space="preserve">Алтайский , Тальменка, </v>
      </c>
      <c r="G27" s="53">
        <f>[7]ит.пр!G11</f>
        <v>0</v>
      </c>
      <c r="H27" s="48" t="str">
        <f>[6]ит.пр!H11</f>
        <v>Аверин В.В.</v>
      </c>
      <c r="I27" s="8"/>
    </row>
    <row r="28" spans="1:16" ht="2.25" customHeight="1" thickBot="1">
      <c r="A28" s="65"/>
      <c r="B28" s="6"/>
      <c r="C28" s="9"/>
      <c r="D28" s="10"/>
      <c r="E28" s="10"/>
      <c r="F28" s="11"/>
      <c r="G28" s="73"/>
      <c r="H28" s="66"/>
      <c r="I28" s="8"/>
    </row>
    <row r="29" spans="1:16" ht="24.95" customHeight="1" thickBot="1">
      <c r="A29" s="95" t="s">
        <v>15</v>
      </c>
      <c r="B29" s="32" t="s">
        <v>4</v>
      </c>
      <c r="C29" s="36" t="str">
        <f>[22]ит.пр!C6</f>
        <v>РЫБНИКОВА Анна Андреевна</v>
      </c>
      <c r="D29" s="36" t="str">
        <f>[22]ит.пр!D6</f>
        <v>04.03.03, 1</v>
      </c>
      <c r="E29" s="36" t="str">
        <f>[22]ит.пр!E6</f>
        <v/>
      </c>
      <c r="F29" s="36" t="str">
        <f>[22]ит.пр!F6</f>
        <v xml:space="preserve">Алтайский, Шипуново, </v>
      </c>
      <c r="G29" s="52">
        <f>[22]ит.пр!G6</f>
        <v>0</v>
      </c>
      <c r="H29" s="47" t="str">
        <f>[22]ит.пр!H6</f>
        <v>Куликов В.М.</v>
      </c>
      <c r="I29" s="8"/>
      <c r="J29" s="24">
        <v>13</v>
      </c>
    </row>
    <row r="30" spans="1:16" ht="24.95" customHeight="1" thickBot="1">
      <c r="A30" s="96"/>
      <c r="B30" s="33" t="s">
        <v>5</v>
      </c>
      <c r="C30" s="36" t="str">
        <f>[22]ит.пр!C7</f>
        <v>КОНЦЕБА Мария Антоновна</v>
      </c>
      <c r="D30" s="36" t="str">
        <f>[22]ит.пр!D7</f>
        <v>01.11.03, 2</v>
      </c>
      <c r="E30" s="36" t="str">
        <f>[22]ит.пр!E7</f>
        <v/>
      </c>
      <c r="F30" s="36" t="str">
        <f>[22]ит.пр!F7</f>
        <v xml:space="preserve">Алтайский, Спарта, </v>
      </c>
      <c r="G30" s="52">
        <f>[22]ит.пр!G7</f>
        <v>0</v>
      </c>
      <c r="H30" s="47" t="str">
        <f>[22]ит.пр!H7</f>
        <v>Белин Д.С. Вялых В.А.</v>
      </c>
      <c r="I30" s="8"/>
      <c r="J30" s="24">
        <v>14</v>
      </c>
    </row>
    <row r="31" spans="1:16" ht="24.95" customHeight="1">
      <c r="A31" s="96"/>
      <c r="B31" s="33" t="s">
        <v>6</v>
      </c>
      <c r="C31" s="36" t="str">
        <f>[22]ит.пр!C8</f>
        <v>КАРАТАЕВА Анастасия Иванвна</v>
      </c>
      <c r="D31" s="36" t="str">
        <f>[22]ит.пр!D8</f>
        <v>09.12.04, 2</v>
      </c>
      <c r="E31" s="36" t="str">
        <f>[22]ит.пр!E8</f>
        <v/>
      </c>
      <c r="F31" s="36" t="str">
        <f>[22]ит.пр!F8</f>
        <v xml:space="preserve">Алтайский, Зональное, </v>
      </c>
      <c r="G31" s="52">
        <f>[22]ит.пр!G8</f>
        <v>0</v>
      </c>
      <c r="H31" s="47" t="str">
        <f>[22]ит.пр!H8</f>
        <v>Шуликов А.С.</v>
      </c>
      <c r="I31" s="8"/>
      <c r="J31" s="24">
        <v>15</v>
      </c>
    </row>
    <row r="32" spans="1:16" ht="24.95" hidden="1" customHeight="1">
      <c r="A32" s="96"/>
      <c r="B32" s="33" t="s">
        <v>6</v>
      </c>
      <c r="C32" s="36" t="e">
        <f>[22]ит.пр!C9</f>
        <v>#N/A</v>
      </c>
      <c r="D32" s="36" t="e">
        <f>[22]ит.пр!D9</f>
        <v>#N/A</v>
      </c>
      <c r="E32" s="36" t="e">
        <f>[22]ит.пр!E9</f>
        <v>#N/A</v>
      </c>
      <c r="F32" s="36" t="e">
        <f>[22]ит.пр!F9</f>
        <v>#N/A</v>
      </c>
      <c r="G32" s="52" t="e">
        <f>[22]ит.пр!G9</f>
        <v>#N/A</v>
      </c>
      <c r="H32" s="47" t="e">
        <f>[22]ит.пр!H9</f>
        <v>#N/A</v>
      </c>
      <c r="I32" s="8"/>
      <c r="J32" s="24">
        <v>16</v>
      </c>
    </row>
    <row r="33" spans="1:10" ht="24.95" hidden="1" customHeight="1" thickBot="1">
      <c r="A33" s="96"/>
      <c r="B33" s="33" t="s">
        <v>8</v>
      </c>
      <c r="C33" s="36" t="str">
        <f>[8]ит.пр!C10</f>
        <v>ЕФИМОВ Никита Яковлевич</v>
      </c>
      <c r="D33" s="36" t="str">
        <f>[8]ит.пр!D10</f>
        <v>04.01.02, 2</v>
      </c>
      <c r="E33" s="36" t="str">
        <f>[8]ит.пр!E10</f>
        <v>СФО</v>
      </c>
      <c r="F33" s="36" t="str">
        <f>[8]ит.пр!F10</f>
        <v xml:space="preserve">Алтайский, Бийск, </v>
      </c>
      <c r="G33" s="52">
        <f>[9]ит.пр!G10</f>
        <v>0</v>
      </c>
      <c r="H33" s="47" t="str">
        <f>[8]ит.пр!H10</f>
        <v>Теренин П.В. Кайгородов О.С.</v>
      </c>
      <c r="I33" s="28" t="s">
        <v>10</v>
      </c>
    </row>
    <row r="34" spans="1:10" ht="24.95" hidden="1" customHeight="1" thickBot="1">
      <c r="A34" s="97"/>
      <c r="B34" s="34" t="s">
        <v>8</v>
      </c>
      <c r="C34" s="37" t="str">
        <f>[8]ит.пр!C11</f>
        <v>БАЕВ Артем Викторович</v>
      </c>
      <c r="D34" s="37" t="str">
        <f>[8]ит.пр!D11</f>
        <v>19.01.03, 1</v>
      </c>
      <c r="E34" s="37" t="str">
        <f>[8]ит.пр!E11</f>
        <v>СФО</v>
      </c>
      <c r="F34" s="37" t="str">
        <f>[8]ит.пр!F11</f>
        <v xml:space="preserve">Алтайский , Благовещенка, </v>
      </c>
      <c r="G34" s="53">
        <f>[9]ит.пр!G11</f>
        <v>0</v>
      </c>
      <c r="H34" s="48" t="str">
        <f>[8]ит.пр!H11</f>
        <v>Екименко А.В. Данильченко Е.Л.</v>
      </c>
      <c r="I34" s="8"/>
    </row>
    <row r="35" spans="1:10" ht="3.75" customHeight="1" thickBot="1">
      <c r="A35" s="65"/>
      <c r="B35" s="6"/>
      <c r="C35" s="9"/>
      <c r="D35" s="10"/>
      <c r="E35" s="10"/>
      <c r="F35" s="11"/>
      <c r="G35" s="74"/>
      <c r="H35" s="66"/>
      <c r="I35" s="8"/>
    </row>
    <row r="36" spans="1:10" ht="24.95" customHeight="1">
      <c r="A36" s="98" t="s">
        <v>19</v>
      </c>
      <c r="B36" s="32" t="s">
        <v>4</v>
      </c>
      <c r="C36" s="36" t="str">
        <f>[23]ит.пр!C6</f>
        <v>ВАЛИЕВА Виктория Ирбеговна</v>
      </c>
      <c r="D36" s="36" t="str">
        <f>[23]ит.пр!D6</f>
        <v>17.05.02, 2</v>
      </c>
      <c r="E36" s="36" t="str">
        <f>[23]ит.пр!E6</f>
        <v/>
      </c>
      <c r="F36" s="36" t="str">
        <f>[23]ит.пр!F6</f>
        <v xml:space="preserve">Алтайский, Спарта, </v>
      </c>
      <c r="G36" s="52">
        <f>[23]ит.пр!G6</f>
        <v>0</v>
      </c>
      <c r="H36" s="47" t="str">
        <f>[23]ит.пр!H6</f>
        <v>Белин Д.С. Вялых В.А.</v>
      </c>
      <c r="I36" s="8"/>
      <c r="J36" s="24">
        <v>17</v>
      </c>
    </row>
    <row r="37" spans="1:10" ht="24.95" hidden="1" customHeight="1" thickBot="1">
      <c r="A37" s="99"/>
      <c r="B37" s="33" t="s">
        <v>5</v>
      </c>
      <c r="C37" s="36" t="e">
        <f>[23]ит.пр!C7</f>
        <v>#N/A</v>
      </c>
      <c r="D37" s="36" t="e">
        <f>[23]ит.пр!D7</f>
        <v>#N/A</v>
      </c>
      <c r="E37" s="36" t="e">
        <f>[23]ит.пр!E7</f>
        <v>#N/A</v>
      </c>
      <c r="F37" s="36" t="e">
        <f>[23]ит.пр!F7</f>
        <v>#N/A</v>
      </c>
      <c r="G37" s="52" t="e">
        <f>[23]ит.пр!G7</f>
        <v>#N/A</v>
      </c>
      <c r="H37" s="47" t="e">
        <f>[23]ит.пр!H7</f>
        <v>#N/A</v>
      </c>
      <c r="I37" s="8"/>
      <c r="J37" s="24">
        <v>18</v>
      </c>
    </row>
    <row r="38" spans="1:10" ht="24.95" hidden="1" customHeight="1" thickBot="1">
      <c r="A38" s="99"/>
      <c r="B38" s="33" t="s">
        <v>6</v>
      </c>
      <c r="C38" s="36" t="e">
        <f>[23]ит.пр!C8</f>
        <v>#N/A</v>
      </c>
      <c r="D38" s="36" t="e">
        <f>[23]ит.пр!D8</f>
        <v>#N/A</v>
      </c>
      <c r="E38" s="36" t="e">
        <f>[23]ит.пр!E8</f>
        <v>#N/A</v>
      </c>
      <c r="F38" s="36" t="e">
        <f>[23]ит.пр!F8</f>
        <v>#N/A</v>
      </c>
      <c r="G38" s="52" t="e">
        <f>[23]ит.пр!G8</f>
        <v>#N/A</v>
      </c>
      <c r="H38" s="47" t="e">
        <f>[23]ит.пр!H8</f>
        <v>#N/A</v>
      </c>
      <c r="I38" s="8"/>
      <c r="J38" s="24">
        <v>19</v>
      </c>
    </row>
    <row r="39" spans="1:10" ht="24.95" hidden="1" customHeight="1">
      <c r="A39" s="99"/>
      <c r="B39" s="33" t="s">
        <v>6</v>
      </c>
      <c r="C39" s="36" t="e">
        <f>[23]ит.пр!C9</f>
        <v>#N/A</v>
      </c>
      <c r="D39" s="36" t="e">
        <f>[23]ит.пр!D9</f>
        <v>#N/A</v>
      </c>
      <c r="E39" s="36" t="e">
        <f>[23]ит.пр!E9</f>
        <v>#N/A</v>
      </c>
      <c r="F39" s="36" t="e">
        <f>[23]ит.пр!F9</f>
        <v>#N/A</v>
      </c>
      <c r="G39" s="52" t="e">
        <f>[23]ит.пр!G9</f>
        <v>#N/A</v>
      </c>
      <c r="H39" s="47" t="e">
        <f>[23]ит.пр!H9</f>
        <v>#N/A</v>
      </c>
      <c r="I39" s="8"/>
      <c r="J39" s="24">
        <v>20</v>
      </c>
    </row>
    <row r="40" spans="1:10" ht="24.95" hidden="1" customHeight="1" thickBot="1">
      <c r="A40" s="99"/>
      <c r="B40" s="33" t="s">
        <v>8</v>
      </c>
      <c r="C40" s="36" t="str">
        <f>[10]ит.пр!C10</f>
        <v>КОРОСТЕЛЕВ Арсений Окнстантинович</v>
      </c>
      <c r="D40" s="36" t="str">
        <f>[10]ит.пр!D10</f>
        <v>31.01.03, 1</v>
      </c>
      <c r="E40" s="36" t="str">
        <f>[10]ит.пр!E10</f>
        <v>СФО</v>
      </c>
      <c r="F40" s="36" t="str">
        <f>[10]ит.пр!F10</f>
        <v xml:space="preserve">Алтайский, Ксшор, </v>
      </c>
      <c r="G40" s="52">
        <f>[8]ит.пр!G10</f>
        <v>0</v>
      </c>
      <c r="H40" s="47" t="str">
        <f>[10]ит.пр!H10</f>
        <v>Чекарев С.В.</v>
      </c>
      <c r="I40" s="8"/>
    </row>
    <row r="41" spans="1:10" ht="24.95" hidden="1" customHeight="1" thickBot="1">
      <c r="A41" s="100"/>
      <c r="B41" s="34" t="s">
        <v>8</v>
      </c>
      <c r="C41" s="37" t="str">
        <f>[10]ит.пр!C11</f>
        <v>ГЕТМАНСКИЙ Денис Алексеевич</v>
      </c>
      <c r="D41" s="37" t="str">
        <f>[10]ит.пр!D11</f>
        <v>19.09.03, 1</v>
      </c>
      <c r="E41" s="37" t="str">
        <f>[10]ит.пр!E11</f>
        <v>СФО</v>
      </c>
      <c r="F41" s="37" t="str">
        <f>[10]ит.пр!F11</f>
        <v xml:space="preserve">Алтайский, Бийск, </v>
      </c>
      <c r="G41" s="53">
        <f>[8]ит.пр!G11</f>
        <v>0</v>
      </c>
      <c r="H41" s="48" t="str">
        <f>[10]ит.пр!H11</f>
        <v>Теренин П.В. Кайгородов О.С.</v>
      </c>
      <c r="I41" s="8"/>
    </row>
    <row r="42" spans="1:10" ht="3.75" customHeight="1">
      <c r="A42" s="61"/>
      <c r="B42" s="7"/>
      <c r="C42" s="4"/>
      <c r="D42" s="4"/>
      <c r="E42" s="16"/>
      <c r="F42" s="4"/>
      <c r="G42" s="73"/>
      <c r="H42" s="67"/>
      <c r="I42" s="5"/>
    </row>
    <row r="43" spans="1:10" ht="24.95" hidden="1" customHeight="1" thickBot="1">
      <c r="A43" s="95" t="s">
        <v>20</v>
      </c>
      <c r="B43" s="39" t="s">
        <v>4</v>
      </c>
      <c r="C43" s="36" t="e">
        <f>[24]ит.пр!C6</f>
        <v>#N/A</v>
      </c>
      <c r="D43" s="36" t="e">
        <f>[24]ит.пр!D6</f>
        <v>#N/A</v>
      </c>
      <c r="E43" s="36" t="e">
        <f>[24]ит.пр!E6</f>
        <v>#N/A</v>
      </c>
      <c r="F43" s="36" t="e">
        <f>[24]ит.пр!F6</f>
        <v>#N/A</v>
      </c>
      <c r="G43" s="52" t="e">
        <f>[24]ит.пр!G6</f>
        <v>#N/A</v>
      </c>
      <c r="H43" s="47" t="e">
        <f>[24]ит.пр!H6</f>
        <v>#N/A</v>
      </c>
      <c r="I43" s="8"/>
      <c r="J43" s="24">
        <v>21</v>
      </c>
    </row>
    <row r="44" spans="1:10" ht="24.95" hidden="1" customHeight="1" thickBot="1">
      <c r="A44" s="96"/>
      <c r="B44" s="40" t="s">
        <v>5</v>
      </c>
      <c r="C44" s="36" t="e">
        <f>[24]ит.пр!C7</f>
        <v>#N/A</v>
      </c>
      <c r="D44" s="36" t="e">
        <f>[24]ит.пр!D7</f>
        <v>#N/A</v>
      </c>
      <c r="E44" s="36" t="e">
        <f>[24]ит.пр!E7</f>
        <v>#N/A</v>
      </c>
      <c r="F44" s="36" t="e">
        <f>[24]ит.пр!F7</f>
        <v>#N/A</v>
      </c>
      <c r="G44" s="52" t="e">
        <f>[24]ит.пр!G7</f>
        <v>#N/A</v>
      </c>
      <c r="H44" s="47" t="e">
        <f>[24]ит.пр!H7</f>
        <v>#N/A</v>
      </c>
      <c r="I44" s="8"/>
      <c r="J44" s="24">
        <v>22</v>
      </c>
    </row>
    <row r="45" spans="1:10" ht="24.95" hidden="1" customHeight="1" thickBot="1">
      <c r="A45" s="96"/>
      <c r="B45" s="40" t="s">
        <v>6</v>
      </c>
      <c r="C45" s="36" t="e">
        <f>[24]ит.пр!C8</f>
        <v>#N/A</v>
      </c>
      <c r="D45" s="36" t="e">
        <f>[24]ит.пр!D8</f>
        <v>#N/A</v>
      </c>
      <c r="E45" s="36" t="e">
        <f>[24]ит.пр!E8</f>
        <v>#N/A</v>
      </c>
      <c r="F45" s="36" t="e">
        <f>[24]ит.пр!F8</f>
        <v>#N/A</v>
      </c>
      <c r="G45" s="52" t="e">
        <f>[24]ит.пр!G8</f>
        <v>#N/A</v>
      </c>
      <c r="H45" s="47" t="e">
        <f>[24]ит.пр!H8</f>
        <v>#N/A</v>
      </c>
      <c r="I45" s="8"/>
      <c r="J45" s="24">
        <v>23</v>
      </c>
    </row>
    <row r="46" spans="1:10" ht="24.95" hidden="1" customHeight="1">
      <c r="A46" s="96"/>
      <c r="B46" s="40" t="s">
        <v>6</v>
      </c>
      <c r="C46" s="36" t="e">
        <f>[24]ит.пр!C9</f>
        <v>#N/A</v>
      </c>
      <c r="D46" s="36" t="e">
        <f>[24]ит.пр!D9</f>
        <v>#N/A</v>
      </c>
      <c r="E46" s="36" t="e">
        <f>[24]ит.пр!E9</f>
        <v>#N/A</v>
      </c>
      <c r="F46" s="36" t="e">
        <f>[24]ит.пр!F9</f>
        <v>#N/A</v>
      </c>
      <c r="G46" s="52" t="e">
        <f>[24]ит.пр!G9</f>
        <v>#N/A</v>
      </c>
      <c r="H46" s="47" t="e">
        <f>[24]ит.пр!H9</f>
        <v>#N/A</v>
      </c>
      <c r="I46" s="8"/>
      <c r="J46" s="24">
        <v>24</v>
      </c>
    </row>
    <row r="47" spans="1:10" ht="24.95" hidden="1" customHeight="1" thickBot="1">
      <c r="A47" s="96"/>
      <c r="B47" s="40" t="s">
        <v>8</v>
      </c>
      <c r="C47" s="36" t="e">
        <f>[24]ит.пр!C10</f>
        <v>#N/A</v>
      </c>
      <c r="D47" s="36" t="e">
        <f>[24]ит.пр!D10</f>
        <v>#N/A</v>
      </c>
      <c r="E47" s="36" t="e">
        <f>[24]ит.пр!E10</f>
        <v>#N/A</v>
      </c>
      <c r="F47" s="36" t="e">
        <f>[24]ит.пр!F10</f>
        <v>#N/A</v>
      </c>
      <c r="G47" s="52" t="e">
        <f>[24]ит.пр!G10</f>
        <v>#N/A</v>
      </c>
      <c r="H47" s="47" t="e">
        <f>[24]ит.пр!H10</f>
        <v>#N/A</v>
      </c>
      <c r="I47" s="8"/>
    </row>
    <row r="48" spans="1:10" ht="24.95" hidden="1" customHeight="1" thickBot="1">
      <c r="A48" s="97"/>
      <c r="B48" s="38" t="s">
        <v>8</v>
      </c>
      <c r="C48" s="36" t="e">
        <f>[24]ит.пр!C11</f>
        <v>#N/A</v>
      </c>
      <c r="D48" s="36" t="e">
        <f>[24]ит.пр!D11</f>
        <v>#N/A</v>
      </c>
      <c r="E48" s="36" t="e">
        <f>[24]ит.пр!E11</f>
        <v>#N/A</v>
      </c>
      <c r="F48" s="36" t="e">
        <f>[24]ит.пр!F11</f>
        <v>#N/A</v>
      </c>
      <c r="G48" s="52" t="e">
        <f>[24]ит.пр!G11</f>
        <v>#N/A</v>
      </c>
      <c r="H48" s="47" t="e">
        <f>[24]ит.пр!H11</f>
        <v>#N/A</v>
      </c>
      <c r="I48" s="8"/>
    </row>
    <row r="49" spans="1:10" ht="3.75" customHeight="1" thickBot="1">
      <c r="A49" s="61"/>
      <c r="B49" s="7"/>
      <c r="C49" s="4"/>
      <c r="D49" s="4"/>
      <c r="E49" s="16"/>
      <c r="F49" s="4"/>
      <c r="G49" s="73"/>
      <c r="H49" s="67"/>
      <c r="I49" s="5"/>
    </row>
    <row r="50" spans="1:10" ht="24.95" customHeight="1">
      <c r="A50" s="98" t="s">
        <v>21</v>
      </c>
      <c r="B50" s="30" t="s">
        <v>4</v>
      </c>
      <c r="C50" s="36" t="str">
        <f>[25]ит.пр!C6</f>
        <v>ПОДШИВАЛОВА Алина Антоновна</v>
      </c>
      <c r="D50" s="36" t="str">
        <f>[25]ит.пр!D6</f>
        <v>11.06.03, 2</v>
      </c>
      <c r="E50" s="36" t="str">
        <f>[25]ит.пр!E6</f>
        <v/>
      </c>
      <c r="F50" s="36" t="str">
        <f>[25]ит.пр!F6</f>
        <v xml:space="preserve">Алтайский, Бийск, </v>
      </c>
      <c r="G50" s="52">
        <f>[25]ит.пр!G6</f>
        <v>0</v>
      </c>
      <c r="H50" s="47" t="str">
        <f>[25]ит.пр!H6</f>
        <v>Гаврилов В.В. Кайгородов О.С.</v>
      </c>
      <c r="I50" s="8"/>
      <c r="J50" s="24">
        <v>25</v>
      </c>
    </row>
    <row r="51" spans="1:10" ht="24.95" hidden="1" customHeight="1" thickBot="1">
      <c r="A51" s="99"/>
      <c r="B51" s="31" t="s">
        <v>5</v>
      </c>
      <c r="C51" s="36" t="e">
        <f>[25]ит.пр!C7</f>
        <v>#N/A</v>
      </c>
      <c r="D51" s="36" t="e">
        <f>[25]ит.пр!D7</f>
        <v>#N/A</v>
      </c>
      <c r="E51" s="36" t="e">
        <f>[25]ит.пр!E7</f>
        <v>#N/A</v>
      </c>
      <c r="F51" s="36" t="e">
        <f>[25]ит.пр!F7</f>
        <v>#N/A</v>
      </c>
      <c r="G51" s="52" t="e">
        <f>[25]ит.пр!G7</f>
        <v>#N/A</v>
      </c>
      <c r="H51" s="47" t="e">
        <f>[25]ит.пр!H7</f>
        <v>#N/A</v>
      </c>
      <c r="I51" s="8"/>
      <c r="J51" s="24">
        <v>26</v>
      </c>
    </row>
    <row r="52" spans="1:10" ht="24.95" hidden="1" customHeight="1" thickBot="1">
      <c r="A52" s="99"/>
      <c r="B52" s="31" t="s">
        <v>6</v>
      </c>
      <c r="C52" s="36" t="e">
        <f>[25]ит.пр!C8</f>
        <v>#N/A</v>
      </c>
      <c r="D52" s="36" t="e">
        <f>[25]ит.пр!D8</f>
        <v>#N/A</v>
      </c>
      <c r="E52" s="36" t="e">
        <f>[25]ит.пр!E8</f>
        <v>#N/A</v>
      </c>
      <c r="F52" s="36" t="e">
        <f>[25]ит.пр!F8</f>
        <v>#N/A</v>
      </c>
      <c r="G52" s="52" t="e">
        <f>[25]ит.пр!G8</f>
        <v>#N/A</v>
      </c>
      <c r="H52" s="47" t="e">
        <f>[25]ит.пр!H8</f>
        <v>#N/A</v>
      </c>
      <c r="I52" s="8"/>
      <c r="J52" s="24">
        <v>27</v>
      </c>
    </row>
    <row r="53" spans="1:10" ht="24.95" hidden="1" customHeight="1">
      <c r="A53" s="99"/>
      <c r="B53" s="31" t="s">
        <v>6</v>
      </c>
      <c r="C53" s="36" t="e">
        <f>[25]ит.пр!C9</f>
        <v>#N/A</v>
      </c>
      <c r="D53" s="36" t="e">
        <f>[25]ит.пр!D9</f>
        <v>#N/A</v>
      </c>
      <c r="E53" s="36" t="e">
        <f>[25]ит.пр!E9</f>
        <v>#N/A</v>
      </c>
      <c r="F53" s="36" t="e">
        <f>[25]ит.пр!F9</f>
        <v>#N/A</v>
      </c>
      <c r="G53" s="52" t="e">
        <f>[25]ит.пр!G9</f>
        <v>#N/A</v>
      </c>
      <c r="H53" s="47" t="e">
        <f>[25]ит.пр!H9</f>
        <v>#N/A</v>
      </c>
      <c r="I53" s="8"/>
      <c r="J53" s="24">
        <v>28</v>
      </c>
    </row>
    <row r="54" spans="1:10" ht="24.95" hidden="1" customHeight="1" thickBot="1">
      <c r="A54" s="99"/>
      <c r="B54" s="31" t="s">
        <v>8</v>
      </c>
      <c r="C54" s="36" t="str">
        <f>[11]ит.пр!C10</f>
        <v>ЛЕТТЕР Яков Викторович</v>
      </c>
      <c r="D54" s="36" t="str">
        <f>[11]ит.пр!D10</f>
        <v>21.03.02, 2</v>
      </c>
      <c r="E54" s="36" t="str">
        <f>[11]ит.пр!E10</f>
        <v>СФО</v>
      </c>
      <c r="F54" s="36" t="str">
        <f>[11]ит.пр!F10</f>
        <v xml:space="preserve">Алтайский , Ксшор, </v>
      </c>
      <c r="G54" s="52">
        <f>[12]ит.пр!G10</f>
        <v>0</v>
      </c>
      <c r="H54" s="47" t="str">
        <f>[11]ит.пр!H10</f>
        <v>Тюкин С.Г. Жданов В.В.</v>
      </c>
      <c r="I54" s="8"/>
    </row>
    <row r="55" spans="1:10" ht="24.95" hidden="1" customHeight="1" thickBot="1">
      <c r="A55" s="100"/>
      <c r="B55" s="38" t="s">
        <v>8</v>
      </c>
      <c r="C55" s="37" t="str">
        <f>[11]ит.пр!C11</f>
        <v>КАПИТОНОВ Игорь Евгеньевич</v>
      </c>
      <c r="D55" s="37" t="str">
        <f>[11]ит.пр!D11</f>
        <v>07.03.02, 2</v>
      </c>
      <c r="E55" s="37" t="str">
        <f>[11]ит.пр!E11</f>
        <v>СФО</v>
      </c>
      <c r="F55" s="37" t="str">
        <f>[11]ит.пр!F11</f>
        <v xml:space="preserve">Алтайский, Бийск, </v>
      </c>
      <c r="G55" s="53">
        <f>[12]ит.пр!G11</f>
        <v>0</v>
      </c>
      <c r="H55" s="48" t="str">
        <f>[11]ит.пр!H11</f>
        <v>Теренин П.В. Кайгородов О.С.</v>
      </c>
      <c r="I55" s="8"/>
    </row>
    <row r="56" spans="1:10" ht="4.5" hidden="1" customHeight="1" thickBot="1">
      <c r="A56" s="61"/>
      <c r="B56" s="7"/>
      <c r="C56" s="4"/>
      <c r="D56" s="4"/>
      <c r="E56" s="16"/>
      <c r="F56" s="4"/>
      <c r="G56" s="73"/>
      <c r="H56" s="67"/>
      <c r="I56" s="5"/>
    </row>
    <row r="57" spans="1:10" ht="24.95" hidden="1" customHeight="1" thickBot="1">
      <c r="A57" s="95" t="s">
        <v>22</v>
      </c>
      <c r="B57" s="32" t="s">
        <v>4</v>
      </c>
      <c r="C57" s="36" t="str">
        <f>[13]ит.пр!C6</f>
        <v>ПЕТРИЩЕВ Николай Дмитриевич</v>
      </c>
      <c r="D57" s="36" t="str">
        <f>[13]ит.пр!D6</f>
        <v>13.09.02, 1</v>
      </c>
      <c r="E57" s="36" t="str">
        <f>[13]ит.пр!E6</f>
        <v>СФО</v>
      </c>
      <c r="F57" s="36" t="str">
        <f>[13]ит.пр!F6</f>
        <v xml:space="preserve">Алтайский , Ауор, </v>
      </c>
      <c r="G57" s="52">
        <f>[14]ит.пр!G6</f>
        <v>0</v>
      </c>
      <c r="H57" s="47" t="str">
        <f>[13]ит.пр!H6</f>
        <v>Белин Д.С. Вялых В.А.</v>
      </c>
      <c r="I57" s="8"/>
      <c r="J57" s="24">
        <v>29</v>
      </c>
    </row>
    <row r="58" spans="1:10" ht="24.95" hidden="1" customHeight="1" thickBot="1">
      <c r="A58" s="96"/>
      <c r="B58" s="33" t="s">
        <v>5</v>
      </c>
      <c r="C58" s="36" t="str">
        <f>[13]ит.пр!C7</f>
        <v>БАЛАКИН Никита Андреевич</v>
      </c>
      <c r="D58" s="36" t="str">
        <f>[13]ит.пр!D7</f>
        <v>09.02.02, 2</v>
      </c>
      <c r="E58" s="36" t="str">
        <f>[13]ит.пр!E7</f>
        <v>СФО</v>
      </c>
      <c r="F58" s="36" t="str">
        <f>[13]ит.пр!F7</f>
        <v xml:space="preserve">Алтайский , Алтгпу, </v>
      </c>
      <c r="G58" s="52">
        <f>[14]ит.пр!G7</f>
        <v>0</v>
      </c>
      <c r="H58" s="47" t="str">
        <f>[13]ит.пр!H7</f>
        <v>Харахордин С.Е. Жданов В.В.</v>
      </c>
      <c r="I58" s="8"/>
      <c r="J58" s="24">
        <v>30</v>
      </c>
    </row>
    <row r="59" spans="1:10" ht="24.95" hidden="1" customHeight="1" thickBot="1">
      <c r="A59" s="96"/>
      <c r="B59" s="33" t="s">
        <v>6</v>
      </c>
      <c r="C59" s="36" t="str">
        <f>[13]ит.пр!C8</f>
        <v>ЕВТУШЕНКО Константин Константинович</v>
      </c>
      <c r="D59" s="36" t="str">
        <f>[13]ит.пр!D8</f>
        <v>08.01.03, 2</v>
      </c>
      <c r="E59" s="36" t="str">
        <f>[13]ит.пр!E8</f>
        <v>СФО</v>
      </c>
      <c r="F59" s="36" t="str">
        <f>[13]ит.пр!F8</f>
        <v xml:space="preserve">Алтайский, Мамонтово, </v>
      </c>
      <c r="G59" s="52">
        <f>[14]ит.пр!G8</f>
        <v>0</v>
      </c>
      <c r="H59" s="47" t="str">
        <f>[13]ит.пр!H8</f>
        <v>Косилов А.А.</v>
      </c>
      <c r="I59" s="8"/>
      <c r="J59" s="24">
        <v>31</v>
      </c>
    </row>
    <row r="60" spans="1:10" ht="24.95" hidden="1" customHeight="1">
      <c r="A60" s="96"/>
      <c r="B60" s="33" t="s">
        <v>6</v>
      </c>
      <c r="C60" s="36" t="str">
        <f>[13]ит.пр!C9</f>
        <v>ТЕРСКИХ Олег Дмитриевич</v>
      </c>
      <c r="D60" s="36" t="str">
        <f>[13]ит.пр!D9</f>
        <v>27.02.04, 1</v>
      </c>
      <c r="E60" s="36" t="str">
        <f>[13]ит.пр!E9</f>
        <v>СФО</v>
      </c>
      <c r="F60" s="36" t="str">
        <f>[13]ит.пр!F9</f>
        <v xml:space="preserve">Алтайский , Спарта, </v>
      </c>
      <c r="G60" s="52">
        <f>[14]ит.пр!G9</f>
        <v>0</v>
      </c>
      <c r="H60" s="47" t="str">
        <f>[13]ит.пр!H9</f>
        <v>Сбитнев В.Н,</v>
      </c>
      <c r="I60" s="8"/>
      <c r="J60" s="24">
        <v>32</v>
      </c>
    </row>
    <row r="61" spans="1:10" ht="24.95" hidden="1" customHeight="1" thickBot="1">
      <c r="A61" s="96"/>
      <c r="B61" s="33" t="s">
        <v>8</v>
      </c>
      <c r="C61" s="36" t="str">
        <f>[13]ит.пр!C10</f>
        <v>ШИЛОВ Кирилл Сергеевич</v>
      </c>
      <c r="D61" s="36" t="str">
        <f>[13]ит.пр!D10</f>
        <v>07.05.03, 1</v>
      </c>
      <c r="E61" s="36" t="str">
        <f>[13]ит.пр!E10</f>
        <v>СФО</v>
      </c>
      <c r="F61" s="36" t="str">
        <f>[13]ит.пр!F10</f>
        <v xml:space="preserve">Алтайский, Бийск, </v>
      </c>
      <c r="G61" s="52">
        <f>[14]ит.пр!G10</f>
        <v>0</v>
      </c>
      <c r="H61" s="47" t="str">
        <f>[13]ит.пр!H10</f>
        <v>Теренин П.В. Кайгородов О.С.</v>
      </c>
      <c r="I61" s="8"/>
    </row>
    <row r="62" spans="1:10" ht="24.95" hidden="1" customHeight="1" thickBot="1">
      <c r="A62" s="97"/>
      <c r="B62" s="34" t="s">
        <v>8</v>
      </c>
      <c r="C62" s="36" t="str">
        <f>[13]ит.пр!C11</f>
        <v>МЕДВЕДЕВ Роман Максимович</v>
      </c>
      <c r="D62" s="36" t="str">
        <f>[13]ит.пр!D11</f>
        <v>17.01.03, 2</v>
      </c>
      <c r="E62" s="36" t="str">
        <f>[13]ит.пр!E11</f>
        <v>СФО</v>
      </c>
      <c r="F62" s="36" t="str">
        <f>[13]ит.пр!F11</f>
        <v xml:space="preserve">Алтайский, Бийск, </v>
      </c>
      <c r="G62" s="52">
        <f>[14]ит.пр!G11</f>
        <v>0</v>
      </c>
      <c r="H62" s="47" t="str">
        <f>[13]ит.пр!H11</f>
        <v>Дурыманов Н.В.</v>
      </c>
      <c r="I62" s="8"/>
    </row>
    <row r="63" spans="1:10" ht="1.5" hidden="1" customHeight="1" thickBot="1">
      <c r="A63" s="55"/>
      <c r="B63" s="56"/>
      <c r="C63" s="57"/>
      <c r="D63" s="57"/>
      <c r="E63" s="58"/>
      <c r="F63" s="57"/>
      <c r="G63" s="75"/>
      <c r="H63" s="59"/>
      <c r="I63" s="5"/>
    </row>
    <row r="64" spans="1:10" ht="24.95" hidden="1" customHeight="1" thickBot="1">
      <c r="A64" s="89" t="s">
        <v>23</v>
      </c>
      <c r="B64" s="32" t="s">
        <v>4</v>
      </c>
      <c r="C64" s="36" t="str">
        <f>[15]ит.пр!C6</f>
        <v>ШАЛДАНОВ Кирилл Александрович</v>
      </c>
      <c r="D64" s="36" t="str">
        <f>[15]ит.пр!D6</f>
        <v>18.07.02, КМС</v>
      </c>
      <c r="E64" s="36" t="str">
        <f>[15]ит.пр!E6</f>
        <v>СФО</v>
      </c>
      <c r="F64" s="36" t="str">
        <f>[15]ит.пр!F6</f>
        <v xml:space="preserve">Алтайский , Центр Самбо, </v>
      </c>
      <c r="G64" s="52">
        <f>[16]ит.пр!G6</f>
        <v>0</v>
      </c>
      <c r="H64" s="47" t="str">
        <f>[15]ит.пр!H6</f>
        <v>Тюкин С.Г. Жданов В.В.</v>
      </c>
      <c r="I64" s="8"/>
      <c r="J64" s="24">
        <v>33</v>
      </c>
    </row>
    <row r="65" spans="1:10" ht="24.95" hidden="1" customHeight="1" thickBot="1">
      <c r="A65" s="90"/>
      <c r="B65" s="33" t="s">
        <v>5</v>
      </c>
      <c r="C65" s="36" t="str">
        <f>[15]ит.пр!C7</f>
        <v>КАЛЕНИК Данил Денисович</v>
      </c>
      <c r="D65" s="36" t="str">
        <f>[15]ит.пр!D7</f>
        <v>27.05.02, 1</v>
      </c>
      <c r="E65" s="36" t="str">
        <f>[15]ит.пр!E7</f>
        <v>СФО</v>
      </c>
      <c r="F65" s="36" t="str">
        <f>[15]ит.пр!F7</f>
        <v xml:space="preserve">Алтайский , Заринск, </v>
      </c>
      <c r="G65" s="52">
        <f>[16]ит.пр!G7</f>
        <v>0</v>
      </c>
      <c r="H65" s="47" t="str">
        <f>[15]ит.пр!H7</f>
        <v>Блинов А.В.</v>
      </c>
      <c r="I65" s="8"/>
      <c r="J65" s="24">
        <v>34</v>
      </c>
    </row>
    <row r="66" spans="1:10" ht="24.95" hidden="1" customHeight="1">
      <c r="A66" s="90"/>
      <c r="B66" s="33" t="s">
        <v>6</v>
      </c>
      <c r="C66" s="36" t="str">
        <f>[15]ит.пр!C8</f>
        <v>ГОЛЕВ Михаил Алексеевич</v>
      </c>
      <c r="D66" s="36" t="str">
        <f>[15]ит.пр!D8</f>
        <v>24.11.03, 2</v>
      </c>
      <c r="E66" s="36" t="str">
        <f>[15]ит.пр!E8</f>
        <v>СФО</v>
      </c>
      <c r="F66" s="36" t="str">
        <f>[15]ит.пр!F8</f>
        <v xml:space="preserve">Алтайский, Бийск, </v>
      </c>
      <c r="G66" s="52">
        <f>[16]ит.пр!G8</f>
        <v>0</v>
      </c>
      <c r="H66" s="47" t="str">
        <f>[15]ит.пр!H8</f>
        <v>Дурыманов Н.В.</v>
      </c>
      <c r="I66" s="8"/>
      <c r="J66" s="24">
        <v>35</v>
      </c>
    </row>
    <row r="67" spans="1:10" ht="24.95" hidden="1" customHeight="1">
      <c r="A67" s="90"/>
      <c r="B67" s="33" t="s">
        <v>6</v>
      </c>
      <c r="C67" s="36" t="e">
        <f>[15]ит.пр!C9</f>
        <v>#N/A</v>
      </c>
      <c r="D67" s="36" t="e">
        <f>[15]ит.пр!D9</f>
        <v>#N/A</v>
      </c>
      <c r="E67" s="36" t="e">
        <f>[15]ит.пр!E9</f>
        <v>#N/A</v>
      </c>
      <c r="F67" s="36" t="e">
        <f>[15]ит.пр!F9</f>
        <v>#N/A</v>
      </c>
      <c r="G67" s="52">
        <f>[16]ит.пр!G9</f>
        <v>0</v>
      </c>
      <c r="H67" s="47" t="e">
        <f>[15]ит.пр!H9</f>
        <v>#N/A</v>
      </c>
      <c r="I67" s="8"/>
      <c r="J67" s="24">
        <v>36</v>
      </c>
    </row>
    <row r="68" spans="1:10" ht="24.95" hidden="1" customHeight="1" thickBot="1">
      <c r="A68" s="90"/>
      <c r="B68" s="33" t="s">
        <v>8</v>
      </c>
      <c r="C68" s="36" t="e">
        <f>[15]ит.пр!C10</f>
        <v>#N/A</v>
      </c>
      <c r="D68" s="36" t="e">
        <f>[15]ит.пр!D10</f>
        <v>#N/A</v>
      </c>
      <c r="E68" s="36" t="e">
        <f>[15]ит.пр!E10</f>
        <v>#N/A</v>
      </c>
      <c r="F68" s="36" t="e">
        <f>[15]ит.пр!F10</f>
        <v>#N/A</v>
      </c>
      <c r="G68" s="52">
        <f>[16]ит.пр!G10</f>
        <v>0</v>
      </c>
      <c r="H68" s="47" t="e">
        <f>[15]ит.пр!H10</f>
        <v>#N/A</v>
      </c>
      <c r="I68" s="8"/>
    </row>
    <row r="69" spans="1:10" ht="24.95" hidden="1" customHeight="1" thickBot="1">
      <c r="A69" s="91"/>
      <c r="B69" s="34" t="s">
        <v>9</v>
      </c>
      <c r="C69" s="37" t="e">
        <f>[15]ит.пр!C11</f>
        <v>#N/A</v>
      </c>
      <c r="D69" s="37" t="e">
        <f>[15]ит.пр!D11</f>
        <v>#N/A</v>
      </c>
      <c r="E69" s="37" t="e">
        <f>[15]ит.пр!E11</f>
        <v>#N/A</v>
      </c>
      <c r="F69" s="37" t="e">
        <f>[15]ит.пр!F11</f>
        <v>#N/A</v>
      </c>
      <c r="G69" s="53">
        <f>[16]ит.пр!G11</f>
        <v>0</v>
      </c>
      <c r="H69" s="48" t="e">
        <f>[15]ит.пр!H11</f>
        <v>#N/A</v>
      </c>
      <c r="I69" s="8"/>
    </row>
    <row r="70" spans="1:10" ht="5.25" hidden="1" customHeight="1" thickBot="1">
      <c r="A70" s="61"/>
      <c r="B70" s="7"/>
      <c r="C70" s="4"/>
      <c r="D70" s="4"/>
      <c r="E70" s="16"/>
      <c r="F70" s="4"/>
      <c r="G70" s="73"/>
      <c r="H70" s="67"/>
      <c r="I70" s="5"/>
    </row>
    <row r="71" spans="1:10" ht="24.95" hidden="1" customHeight="1" thickBot="1">
      <c r="A71" s="89" t="s">
        <v>24</v>
      </c>
      <c r="B71" s="32" t="s">
        <v>4</v>
      </c>
      <c r="C71" s="35" t="str">
        <f>[17]ит.пр!C6</f>
        <v>ШАЛЬПОВ Данил Евгеньевич</v>
      </c>
      <c r="D71" s="35" t="str">
        <f>[17]ит.пр!D6</f>
        <v>24.01.02, 1</v>
      </c>
      <c r="E71" s="35" t="str">
        <f>[17]ит.пр!E6</f>
        <v>СФО</v>
      </c>
      <c r="F71" s="35" t="str">
        <f>[17]ит.пр!F6</f>
        <v xml:space="preserve">Алтайский, Бийск, </v>
      </c>
      <c r="G71" s="54">
        <f>[18]ит.пр!G6</f>
        <v>0</v>
      </c>
      <c r="H71" s="49" t="str">
        <f>[17]ит.пр!H6</f>
        <v>Первов В.И. Трескин С.М.</v>
      </c>
      <c r="I71" s="8"/>
      <c r="J71" s="24">
        <v>37</v>
      </c>
    </row>
    <row r="72" spans="1:10" ht="24.95" hidden="1" customHeight="1" thickBot="1">
      <c r="A72" s="90"/>
      <c r="B72" s="33" t="s">
        <v>5</v>
      </c>
      <c r="C72" s="35" t="str">
        <f>[17]ит.пр!C7</f>
        <v>СИДОРОВ Александр Алексеевич</v>
      </c>
      <c r="D72" s="35" t="str">
        <f>[17]ит.пр!D7</f>
        <v>16.05.03, 2</v>
      </c>
      <c r="E72" s="35" t="str">
        <f>[17]ит.пр!E7</f>
        <v>СФО</v>
      </c>
      <c r="F72" s="35" t="str">
        <f>[17]ит.пр!F7</f>
        <v xml:space="preserve">Алтайский , Заринск, </v>
      </c>
      <c r="G72" s="54">
        <f>[18]ит.пр!G7</f>
        <v>0</v>
      </c>
      <c r="H72" s="49" t="str">
        <f>[17]ит.пр!H7</f>
        <v>Блинов А.В.</v>
      </c>
      <c r="I72" s="8"/>
      <c r="J72" s="24">
        <v>38</v>
      </c>
    </row>
    <row r="73" spans="1:10" ht="24.95" hidden="1" customHeight="1" thickBot="1">
      <c r="A73" s="90"/>
      <c r="B73" s="33" t="s">
        <v>6</v>
      </c>
      <c r="C73" s="35" t="str">
        <f>[17]ит.пр!C8</f>
        <v>КАРТАШОВ Николай Николаевич</v>
      </c>
      <c r="D73" s="35" t="str">
        <f>[17]ит.пр!D8</f>
        <v>04.12.02, 2</v>
      </c>
      <c r="E73" s="35" t="str">
        <f>[17]ит.пр!E8</f>
        <v>СФО</v>
      </c>
      <c r="F73" s="35" t="str">
        <f>[17]ит.пр!F8</f>
        <v xml:space="preserve">Алтайский , Центр Самбо, </v>
      </c>
      <c r="G73" s="54">
        <f>[18]ит.пр!G8</f>
        <v>0</v>
      </c>
      <c r="H73" s="49" t="str">
        <f>[17]ит.пр!H8</f>
        <v>Тюкин С.Г. Жданов В.В.</v>
      </c>
      <c r="I73" s="8"/>
      <c r="J73" s="24">
        <v>39</v>
      </c>
    </row>
    <row r="74" spans="1:10" ht="24.95" hidden="1" customHeight="1" thickBot="1">
      <c r="A74" s="90"/>
      <c r="B74" s="33" t="s">
        <v>6</v>
      </c>
      <c r="C74" s="35" t="str">
        <f>[17]ит.пр!C9</f>
        <v>РЕШЕТОВ Илья Андреевич</v>
      </c>
      <c r="D74" s="35" t="str">
        <f>[17]ит.пр!D9</f>
        <v>24.01.03, 2</v>
      </c>
      <c r="E74" s="35" t="str">
        <f>[17]ит.пр!E9</f>
        <v>СФО</v>
      </c>
      <c r="F74" s="35" t="str">
        <f>[17]ит.пр!F9</f>
        <v xml:space="preserve">Алтайский , Ауор, </v>
      </c>
      <c r="G74" s="54">
        <f>[18]ит.пр!G9</f>
        <v>0</v>
      </c>
      <c r="H74" s="49" t="str">
        <f>[17]ит.пр!H9</f>
        <v>Белин Д.С. Вялых В.А.</v>
      </c>
      <c r="I74" s="8"/>
      <c r="J74" s="24">
        <v>40</v>
      </c>
    </row>
    <row r="75" spans="1:10" ht="24.95" hidden="1" customHeight="1" thickBot="1">
      <c r="A75" s="90"/>
      <c r="B75" s="33" t="s">
        <v>8</v>
      </c>
      <c r="C75" s="35" t="e">
        <f>[17]ит.пр!C10</f>
        <v>#N/A</v>
      </c>
      <c r="D75" s="35" t="e">
        <f>[17]ит.пр!D10</f>
        <v>#N/A</v>
      </c>
      <c r="E75" s="35" t="e">
        <f>[17]ит.пр!E10</f>
        <v>#N/A</v>
      </c>
      <c r="F75" s="35" t="e">
        <f>[17]ит.пр!F10</f>
        <v>#N/A</v>
      </c>
      <c r="G75" s="54">
        <f>[18]ит.пр!G10</f>
        <v>0</v>
      </c>
      <c r="H75" s="49" t="e">
        <f>[17]ит.пр!H10</f>
        <v>#N/A</v>
      </c>
      <c r="I75" s="8"/>
    </row>
    <row r="76" spans="1:10" ht="24.95" hidden="1" customHeight="1" thickBot="1">
      <c r="A76" s="91"/>
      <c r="B76" s="34" t="s">
        <v>8</v>
      </c>
      <c r="C76" s="35" t="e">
        <f>[17]ит.пр!C11</f>
        <v>#N/A</v>
      </c>
      <c r="D76" s="35" t="e">
        <f>[17]ит.пр!D11</f>
        <v>#N/A</v>
      </c>
      <c r="E76" s="35" t="e">
        <f>[17]ит.пр!E11</f>
        <v>#N/A</v>
      </c>
      <c r="F76" s="35" t="e">
        <f>[17]ит.пр!F11</f>
        <v>#N/A</v>
      </c>
      <c r="G76" s="54">
        <f>[18]ит.пр!G11</f>
        <v>0</v>
      </c>
      <c r="H76" s="49" t="e">
        <f>[17]ит.пр!H11</f>
        <v>#N/A</v>
      </c>
      <c r="I76" s="8"/>
    </row>
    <row r="77" spans="1:10" ht="12" customHeight="1" thickBot="1">
      <c r="A77" s="55"/>
      <c r="B77" s="68"/>
      <c r="C77" s="69"/>
      <c r="D77" s="70"/>
      <c r="E77" s="70"/>
      <c r="F77" s="71"/>
      <c r="G77" s="76"/>
      <c r="H77" s="72"/>
      <c r="J77" s="1"/>
    </row>
    <row r="78" spans="1:10" ht="21" customHeight="1">
      <c r="A78" s="1"/>
      <c r="B78" s="15" t="s">
        <v>13</v>
      </c>
      <c r="C78" s="2"/>
      <c r="D78" s="2"/>
      <c r="E78" s="17"/>
      <c r="F78" s="15" t="str">
        <f>[1]реквизиты!$G$6</f>
        <v>С.М. Трескин</v>
      </c>
      <c r="G78" s="15"/>
      <c r="H78" s="2"/>
    </row>
    <row r="79" spans="1:10" ht="14.25" customHeight="1">
      <c r="A79" s="1"/>
      <c r="B79" s="15"/>
      <c r="C79" s="3"/>
      <c r="D79" s="3"/>
      <c r="E79" s="18"/>
      <c r="F79" s="20" t="str">
        <f>[1]реквизиты!$G$7</f>
        <v>/г.Бийск/</v>
      </c>
      <c r="G79" s="14"/>
      <c r="H79" s="3"/>
    </row>
    <row r="80" spans="1:10" ht="17.25" customHeight="1">
      <c r="A80" s="1"/>
      <c r="B80" s="15" t="s">
        <v>14</v>
      </c>
      <c r="C80" s="3"/>
      <c r="D80" s="3"/>
      <c r="E80" s="18"/>
      <c r="F80" s="15" t="str">
        <f>[1]реквизиты!$G$8</f>
        <v>В.В. Жданов</v>
      </c>
      <c r="G80" s="15"/>
      <c r="H80" s="2"/>
    </row>
    <row r="81" spans="3:8" ht="12" customHeight="1">
      <c r="C81" s="1"/>
      <c r="F81" s="20" t="str">
        <f>[1]реквизиты!$G$9</f>
        <v>/г.Барнаул/</v>
      </c>
      <c r="H81" s="3"/>
    </row>
  </sheetData>
  <mergeCells count="23">
    <mergeCell ref="A71:A76"/>
    <mergeCell ref="A8:A13"/>
    <mergeCell ref="A15:A20"/>
    <mergeCell ref="A22:A27"/>
    <mergeCell ref="A29:A34"/>
    <mergeCell ref="A36:A41"/>
    <mergeCell ref="A43:A48"/>
    <mergeCell ref="A50:A55"/>
    <mergeCell ref="A57:A62"/>
    <mergeCell ref="A64:A69"/>
    <mergeCell ref="A5:I5"/>
    <mergeCell ref="G6:G7"/>
    <mergeCell ref="I6:I7"/>
    <mergeCell ref="A1:I1"/>
    <mergeCell ref="A2:I2"/>
    <mergeCell ref="A3:I3"/>
    <mergeCell ref="A4:I4"/>
    <mergeCell ref="H6:H7"/>
    <mergeCell ref="B6:B7"/>
    <mergeCell ref="D6:D7"/>
    <mergeCell ref="F6:F7"/>
    <mergeCell ref="C6:C7"/>
    <mergeCell ref="E6:E7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2019-11-15T11:10:24Z</cp:lastPrinted>
  <dcterms:created xsi:type="dcterms:W3CDTF">1996-10-08T23:32:33Z</dcterms:created>
  <dcterms:modified xsi:type="dcterms:W3CDTF">2019-11-18T10:31:51Z</dcterms:modified>
</cp:coreProperties>
</file>