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120" yWindow="-120" windowWidth="16608" windowHeight="9432" tabRatio="869" firstSheet="3" activeTab="9"/>
  </bookViews>
  <sheets>
    <sheet name="ком " sheetId="24" r:id="rId1"/>
    <sheet name="судьи" sheetId="46" r:id="rId2"/>
    <sheet name="ст дев (2005-2007)" sheetId="73" r:id="rId3"/>
    <sheet name="мл дев (2008-2009)" sheetId="74" r:id="rId4"/>
    <sheet name="девоч (2010 и мл)" sheetId="75" r:id="rId5"/>
    <sheet name="ст юн(2005-2007)" sheetId="54" r:id="rId6"/>
    <sheet name="мл.юн(2008-2009)" sheetId="70" r:id="rId7"/>
    <sheet name="дети (2010-2011)" sheetId="71" r:id="rId8"/>
    <sheet name="мал (2012 и мл.)" sheetId="72" r:id="rId9"/>
    <sheet name="эст" sheetId="43" r:id="rId10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43"/>
  <c r="I16"/>
  <c r="I14"/>
  <c r="I13"/>
  <c r="I50"/>
  <c r="I51"/>
  <c r="I49"/>
  <c r="I48"/>
  <c r="J52"/>
  <c r="I43"/>
  <c r="I44"/>
  <c r="I42"/>
  <c r="I41"/>
  <c r="I36"/>
  <c r="I37"/>
  <c r="I35"/>
  <c r="I34"/>
  <c r="I22"/>
  <c r="I23"/>
  <c r="I21"/>
  <c r="I20"/>
  <c r="I29"/>
  <c r="I30"/>
  <c r="I28"/>
  <c r="I27"/>
  <c r="L17" i="54"/>
  <c r="C15" i="24"/>
  <c r="C11" l="1"/>
  <c r="C14"/>
  <c r="C13"/>
  <c r="C12"/>
  <c r="C9"/>
  <c r="C10"/>
  <c r="C16"/>
  <c r="C17"/>
  <c r="K39" i="75"/>
  <c r="K35"/>
  <c r="K34"/>
  <c r="K36"/>
  <c r="K37"/>
  <c r="K38"/>
  <c r="L38" s="1"/>
  <c r="K31"/>
  <c r="L31" s="1"/>
  <c r="K30"/>
  <c r="K32"/>
  <c r="K25"/>
  <c r="K26"/>
  <c r="K27"/>
  <c r="K23"/>
  <c r="K24"/>
  <c r="K19"/>
  <c r="K15"/>
  <c r="K20"/>
  <c r="L20"/>
  <c r="K14"/>
  <c r="K17"/>
  <c r="K21"/>
  <c r="K16"/>
  <c r="K18"/>
  <c r="J24" i="43"/>
  <c r="H24"/>
  <c r="J45"/>
  <c r="H45"/>
  <c r="J38"/>
  <c r="H38"/>
  <c r="J31"/>
  <c r="H31"/>
  <c r="K14" i="74"/>
  <c r="K21"/>
  <c r="K20"/>
  <c r="L20" s="1"/>
  <c r="K18"/>
  <c r="K16"/>
  <c r="K14" i="73"/>
  <c r="K18"/>
  <c r="K17"/>
  <c r="K22"/>
  <c r="K15"/>
  <c r="L14" i="74"/>
  <c r="L17" i="73"/>
  <c r="L17" i="72"/>
  <c r="L18"/>
  <c r="L20"/>
  <c r="L22"/>
  <c r="L26"/>
  <c r="L29"/>
  <c r="M29" s="1"/>
  <c r="L23"/>
  <c r="L30"/>
  <c r="L25"/>
  <c r="L24"/>
  <c r="L27"/>
  <c r="L28"/>
  <c r="L35"/>
  <c r="L32"/>
  <c r="L36"/>
  <c r="L38"/>
  <c r="L37"/>
  <c r="L34"/>
  <c r="M34" s="1"/>
  <c r="L33"/>
  <c r="L16" i="71"/>
  <c r="L18"/>
  <c r="L17"/>
  <c r="M17" s="1"/>
  <c r="L20"/>
  <c r="L21"/>
  <c r="L23"/>
  <c r="M23" s="1"/>
  <c r="L24"/>
  <c r="L22"/>
  <c r="L26"/>
  <c r="L27"/>
  <c r="L28"/>
  <c r="L37"/>
  <c r="M37" s="1"/>
  <c r="L42"/>
  <c r="L43"/>
  <c r="L38"/>
  <c r="L41"/>
  <c r="L34"/>
  <c r="L36"/>
  <c r="L30"/>
  <c r="M30" s="1"/>
  <c r="L35"/>
  <c r="L32"/>
  <c r="L33"/>
  <c r="L40"/>
  <c r="L31"/>
  <c r="L39"/>
  <c r="L14" i="70"/>
  <c r="L16"/>
  <c r="M16"/>
  <c r="L17"/>
  <c r="L18"/>
  <c r="M18" s="1"/>
  <c r="L23"/>
  <c r="L24"/>
  <c r="L21"/>
  <c r="L20"/>
  <c r="L19"/>
  <c r="L22"/>
  <c r="L25"/>
  <c r="M25"/>
  <c r="L26"/>
  <c r="L27"/>
  <c r="L28"/>
  <c r="L29"/>
  <c r="M29" s="1"/>
  <c r="L30"/>
  <c r="L31"/>
  <c r="L32"/>
  <c r="M32" s="1"/>
  <c r="L35"/>
  <c r="L34"/>
  <c r="M34" s="1"/>
  <c r="L33"/>
  <c r="L36"/>
  <c r="M36" s="1"/>
  <c r="L37"/>
  <c r="L39"/>
  <c r="L40"/>
  <c r="L38"/>
  <c r="L41"/>
  <c r="M41" s="1"/>
  <c r="L42"/>
  <c r="L15" i="54"/>
  <c r="M15" s="1"/>
  <c r="L16"/>
  <c r="L18"/>
  <c r="L19"/>
  <c r="L20"/>
  <c r="M20" s="1"/>
  <c r="L22"/>
  <c r="L23"/>
  <c r="L21"/>
  <c r="L24"/>
  <c r="M24" s="1"/>
  <c r="L25"/>
  <c r="L26"/>
  <c r="L27"/>
  <c r="M27" s="1"/>
  <c r="L28"/>
  <c r="M28" s="1"/>
  <c r="L29"/>
  <c r="M29" s="1"/>
  <c r="L31"/>
  <c r="L32"/>
  <c r="L30"/>
  <c r="L33"/>
  <c r="M33" s="1"/>
  <c r="L34"/>
  <c r="M34"/>
  <c r="L35"/>
  <c r="M35" s="1"/>
  <c r="L36"/>
  <c r="L37"/>
  <c r="L38"/>
  <c r="L14"/>
  <c r="L16" i="72"/>
  <c r="M16" s="1"/>
  <c r="L14" i="71"/>
  <c r="L15" i="70"/>
  <c r="L18" i="75" l="1"/>
  <c r="L16"/>
  <c r="L15"/>
  <c r="L19"/>
  <c r="L23"/>
  <c r="L25"/>
  <c r="L30"/>
  <c r="L37"/>
  <c r="L36"/>
  <c r="L34"/>
  <c r="L35"/>
  <c r="L21"/>
  <c r="L17"/>
  <c r="L14"/>
  <c r="L24"/>
  <c r="L26"/>
  <c r="L32"/>
  <c r="L39"/>
  <c r="M38" i="54"/>
  <c r="M25"/>
  <c r="M30"/>
  <c r="M26"/>
  <c r="M32"/>
  <c r="M16"/>
  <c r="M23"/>
  <c r="M22"/>
  <c r="M19"/>
  <c r="M38" i="70"/>
  <c r="M18" i="54"/>
  <c r="M34" i="71"/>
  <c r="M26"/>
  <c r="M25" i="72"/>
  <c r="M26"/>
  <c r="M17"/>
  <c r="M24"/>
  <c r="L14" i="73"/>
  <c r="M37" i="54"/>
  <c r="M36"/>
  <c r="M31"/>
  <c r="M21"/>
  <c r="M17"/>
  <c r="M33" i="70"/>
  <c r="M37"/>
  <c r="M40"/>
  <c r="M42"/>
  <c r="M39"/>
  <c r="M17"/>
  <c r="M20"/>
  <c r="M19"/>
  <c r="M23"/>
  <c r="M22"/>
  <c r="M24"/>
  <c r="M30"/>
  <c r="M26"/>
  <c r="M28"/>
  <c r="M27"/>
  <c r="L18" i="73"/>
  <c r="L15"/>
  <c r="L22"/>
  <c r="M21" i="70"/>
  <c r="M35"/>
  <c r="M31"/>
  <c r="M14"/>
  <c r="M28" i="71"/>
  <c r="M43"/>
  <c r="M36"/>
  <c r="M31"/>
  <c r="M35"/>
  <c r="M41"/>
  <c r="M33"/>
  <c r="M20"/>
  <c r="M22"/>
  <c r="M16"/>
  <c r="M37" i="72"/>
  <c r="M33"/>
  <c r="M36"/>
  <c r="M38"/>
  <c r="M32"/>
  <c r="M35"/>
  <c r="M28"/>
  <c r="M30"/>
  <c r="M23"/>
  <c r="M27"/>
  <c r="M22"/>
  <c r="M20"/>
  <c r="M18"/>
  <c r="M39" i="71"/>
  <c r="M40"/>
  <c r="M32"/>
  <c r="M27"/>
  <c r="M38"/>
  <c r="M42"/>
  <c r="M24"/>
  <c r="M21"/>
  <c r="M18"/>
  <c r="L21" i="74"/>
  <c r="L18"/>
  <c r="L16"/>
  <c r="M14" i="71"/>
  <c r="M15" i="70"/>
  <c r="M14" i="54"/>
  <c r="H17" i="43"/>
  <c r="J17" l="1"/>
  <c r="H52" l="1"/>
</calcChain>
</file>

<file path=xl/sharedStrings.xml><?xml version="1.0" encoding="utf-8"?>
<sst xmlns="http://schemas.openxmlformats.org/spreadsheetml/2006/main" count="1209" uniqueCount="333">
  <si>
    <t>команда</t>
  </si>
  <si>
    <t>место</t>
  </si>
  <si>
    <t>резул</t>
  </si>
  <si>
    <t>КМС</t>
  </si>
  <si>
    <t>Лесных П.А. ВК</t>
  </si>
  <si>
    <t>Дергунов В.Г. ВК</t>
  </si>
  <si>
    <t>МС</t>
  </si>
  <si>
    <t>МСМК</t>
  </si>
  <si>
    <t>I</t>
  </si>
  <si>
    <t>II</t>
  </si>
  <si>
    <t>№ п/п</t>
  </si>
  <si>
    <t>Ф.И.О.</t>
  </si>
  <si>
    <t>категория</t>
  </si>
  <si>
    <t>должность при судействе</t>
  </si>
  <si>
    <t>дни судейства</t>
  </si>
  <si>
    <t>Список судей</t>
  </si>
  <si>
    <t>Оценка за судейство</t>
  </si>
  <si>
    <t>Общественная организация "Федерация гиревого спорта Алтайского края"</t>
  </si>
  <si>
    <t>Министерство спорта Алтайского края</t>
  </si>
  <si>
    <t>ПРОТОКОЛ</t>
  </si>
  <si>
    <t>Регламент времени - 10 мин.</t>
  </si>
  <si>
    <t>Разрядные нормативы</t>
  </si>
  <si>
    <t xml:space="preserve">I </t>
  </si>
  <si>
    <t xml:space="preserve">III </t>
  </si>
  <si>
    <t xml:space="preserve">  Количество участников</t>
  </si>
  <si>
    <t>Место</t>
  </si>
  <si>
    <t>ФИО</t>
  </si>
  <si>
    <t>Дата рождения</t>
  </si>
  <si>
    <t>Разряд (Звание)</t>
  </si>
  <si>
    <t>Команда</t>
  </si>
  <si>
    <t>Толчок</t>
  </si>
  <si>
    <t xml:space="preserve">Вып. Разряд </t>
  </si>
  <si>
    <t xml:space="preserve">Ком. Очки </t>
  </si>
  <si>
    <t>ФИО тренера (тренеров)</t>
  </si>
  <si>
    <t xml:space="preserve">Главный судья </t>
  </si>
  <si>
    <t xml:space="preserve">Главный секретарь   </t>
  </si>
  <si>
    <t>Высшее достижение                       Алтайскогок рая</t>
  </si>
  <si>
    <t>Судья на помосте</t>
  </si>
  <si>
    <t>Вес гири</t>
  </si>
  <si>
    <t>коеэффициент</t>
  </si>
  <si>
    <t>Очки</t>
  </si>
  <si>
    <t>Собств вес</t>
  </si>
  <si>
    <t xml:space="preserve">  Количество  команд    </t>
  </si>
  <si>
    <t>рывок</t>
  </si>
  <si>
    <t>сумма</t>
  </si>
  <si>
    <t xml:space="preserve">Вып. разряд </t>
  </si>
  <si>
    <r>
      <t>Вес гирь:1</t>
    </r>
    <r>
      <rPr>
        <sz val="10"/>
        <color rgb="FF000000"/>
        <rFont val="Calibri"/>
        <family val="2"/>
        <charset val="204"/>
      </rPr>
      <t>6-20-24-28-32 кг</t>
    </r>
  </si>
  <si>
    <r>
      <rPr>
        <i/>
        <sz val="11"/>
        <rFont val="Times New Roman"/>
        <family val="1"/>
        <charset val="204"/>
      </rPr>
      <t>(коэфф)</t>
    </r>
    <r>
      <rPr>
        <sz val="11"/>
        <rFont val="Times New Roman"/>
        <family val="1"/>
        <charset val="204"/>
      </rPr>
      <t xml:space="preserve">  1 - 2 - 4 - 6 - 8</t>
    </r>
  </si>
  <si>
    <t>Эстафета толчок ДЦ</t>
  </si>
  <si>
    <t>III</t>
  </si>
  <si>
    <t>Регламент времени - 12 мин.</t>
  </si>
  <si>
    <t>Этап</t>
  </si>
  <si>
    <t>Собств. вес</t>
  </si>
  <si>
    <t>Результат участника</t>
  </si>
  <si>
    <t xml:space="preserve">Рез-т команды </t>
  </si>
  <si>
    <t xml:space="preserve">Общий вес команды   </t>
  </si>
  <si>
    <t xml:space="preserve">КОМАНДА : </t>
  </si>
  <si>
    <t>СВОДНЫЙ ПРОТОКОЛ</t>
  </si>
  <si>
    <t>Лесных Павел</t>
  </si>
  <si>
    <t>Рывок</t>
  </si>
  <si>
    <t>двоеборье</t>
  </si>
  <si>
    <t>кмс</t>
  </si>
  <si>
    <t>мс</t>
  </si>
  <si>
    <t>мсмк</t>
  </si>
  <si>
    <t>ВК</t>
  </si>
  <si>
    <t>гл. судья</t>
  </si>
  <si>
    <t>Дергунов Владимир</t>
  </si>
  <si>
    <t>гл. секретарь</t>
  </si>
  <si>
    <t>1 кат</t>
  </si>
  <si>
    <t>судья на помосте</t>
  </si>
  <si>
    <t>3 кат</t>
  </si>
  <si>
    <t>судья при участниках</t>
  </si>
  <si>
    <t>Савин М.А. 1 категория</t>
  </si>
  <si>
    <t>01 октября 2023 г. с. Новичиха</t>
  </si>
  <si>
    <t>ДВОЕБОРЬЕ</t>
  </si>
  <si>
    <t>ЕКП 21.7</t>
  </si>
  <si>
    <t>Дергунова В.О. 1 категория</t>
  </si>
  <si>
    <t>58 (1,45)</t>
  </si>
  <si>
    <t>63 (1,35)</t>
  </si>
  <si>
    <t>68 (1,25)</t>
  </si>
  <si>
    <t>73 (1,15)</t>
  </si>
  <si>
    <t>78 (1,1)</t>
  </si>
  <si>
    <t>85 (1,05)</t>
  </si>
  <si>
    <t>85+ (1,0)</t>
  </si>
  <si>
    <t>Турнир по гиревому спорту памяти МС Мельникова М.Ю.</t>
  </si>
  <si>
    <t>старшие юноши</t>
  </si>
  <si>
    <t>младшие юноши</t>
  </si>
  <si>
    <t>48 (1,45)</t>
  </si>
  <si>
    <t>53 (1,35)</t>
  </si>
  <si>
    <t>58 (1,25)</t>
  </si>
  <si>
    <t>63 (1,15)</t>
  </si>
  <si>
    <t>68 (1,1)</t>
  </si>
  <si>
    <t>73 (1,05)</t>
  </si>
  <si>
    <t>73+ (1,0)</t>
  </si>
  <si>
    <r>
      <t>Вес гирь: 12</t>
    </r>
    <r>
      <rPr>
        <sz val="10"/>
        <color rgb="FF000000"/>
        <rFont val="Calibri"/>
        <family val="2"/>
        <charset val="204"/>
      </rPr>
      <t>-14-16-20-24 кг</t>
    </r>
  </si>
  <si>
    <r>
      <rPr>
        <i/>
        <sz val="11"/>
        <rFont val="Times New Roman"/>
        <family val="1"/>
        <charset val="204"/>
      </rPr>
      <t xml:space="preserve">(коэфф)  </t>
    </r>
    <r>
      <rPr>
        <sz val="11"/>
        <rFont val="Times New Roman"/>
        <family val="1"/>
        <charset val="204"/>
      </rPr>
      <t>0,75-1-1,5-2-4</t>
    </r>
  </si>
  <si>
    <t>дети</t>
  </si>
  <si>
    <r>
      <t>Вес гирь: 8-10-12-14-16</t>
    </r>
    <r>
      <rPr>
        <sz val="10"/>
        <color rgb="FF000000"/>
        <rFont val="Calibri"/>
        <family val="2"/>
        <charset val="204"/>
      </rPr>
      <t xml:space="preserve"> кг</t>
    </r>
  </si>
  <si>
    <t>33 (1,3)</t>
  </si>
  <si>
    <t>38 (1,2)</t>
  </si>
  <si>
    <t>43 (1,1)</t>
  </si>
  <si>
    <t>48 (1,05)</t>
  </si>
  <si>
    <t>48+ (1,0)</t>
  </si>
  <si>
    <t>малыши</t>
  </si>
  <si>
    <t>28 (1,3)</t>
  </si>
  <si>
    <t>33 (1,2)</t>
  </si>
  <si>
    <t>38 (1,1)</t>
  </si>
  <si>
    <t>43 (1,05)</t>
  </si>
  <si>
    <t>43+ (1,0)</t>
  </si>
  <si>
    <t>старшие девушки</t>
  </si>
  <si>
    <r>
      <t>Вес гирь: 12-14-16-20-24</t>
    </r>
    <r>
      <rPr>
        <sz val="10"/>
        <color rgb="FF000000"/>
        <rFont val="Calibri"/>
        <family val="2"/>
        <charset val="204"/>
      </rPr>
      <t xml:space="preserve"> кг</t>
    </r>
  </si>
  <si>
    <r>
      <rPr>
        <i/>
        <sz val="11"/>
        <rFont val="Times New Roman"/>
        <family val="1"/>
        <charset val="204"/>
      </rPr>
      <t xml:space="preserve">(коэфф)  </t>
    </r>
    <r>
      <rPr>
        <sz val="11"/>
        <rFont val="Times New Roman"/>
        <family val="1"/>
        <charset val="204"/>
      </rPr>
      <t>1 : 2 : 3 : 6 : 10</t>
    </r>
  </si>
  <si>
    <t>53 (1,3)</t>
  </si>
  <si>
    <t>58 (1,2)</t>
  </si>
  <si>
    <t>63 (1,1)</t>
  </si>
  <si>
    <t>63+ (1,0)</t>
  </si>
  <si>
    <t>младшие девушки</t>
  </si>
  <si>
    <r>
      <t>Вес гирь: 10-12-14-16-20</t>
    </r>
    <r>
      <rPr>
        <sz val="10"/>
        <color rgb="FF000000"/>
        <rFont val="Calibri"/>
        <family val="2"/>
        <charset val="204"/>
      </rPr>
      <t xml:space="preserve"> кг</t>
    </r>
  </si>
  <si>
    <r>
      <rPr>
        <i/>
        <sz val="11"/>
        <rFont val="Times New Roman"/>
        <family val="1"/>
        <charset val="204"/>
      </rPr>
      <t xml:space="preserve">(коэфф)  </t>
    </r>
    <r>
      <rPr>
        <sz val="11"/>
        <rFont val="Times New Roman"/>
        <family val="1"/>
        <charset val="204"/>
      </rPr>
      <t>1-2-3-5-8</t>
    </r>
  </si>
  <si>
    <t>48 (1,3)</t>
  </si>
  <si>
    <t>53 (1,2)</t>
  </si>
  <si>
    <t>58 (1,1)</t>
  </si>
  <si>
    <t>58+ (1,0)</t>
  </si>
  <si>
    <t>девочки</t>
  </si>
  <si>
    <r>
      <t>Вес гирь: 6-8-10-12-14</t>
    </r>
    <r>
      <rPr>
        <sz val="10"/>
        <color rgb="FF000000"/>
        <rFont val="Calibri"/>
        <family val="2"/>
        <charset val="204"/>
      </rPr>
      <t xml:space="preserve"> кг</t>
    </r>
  </si>
  <si>
    <r>
      <rPr>
        <i/>
        <sz val="11"/>
        <rFont val="Times New Roman"/>
        <family val="1"/>
        <charset val="204"/>
      </rPr>
      <t xml:space="preserve">(коэфф)  </t>
    </r>
    <r>
      <rPr>
        <sz val="11"/>
        <rFont val="Times New Roman"/>
        <family val="1"/>
        <charset val="204"/>
      </rPr>
      <t>0,5-1-2-4-6</t>
    </r>
  </si>
  <si>
    <t>38 (1,3)</t>
  </si>
  <si>
    <t>43 (1,2)</t>
  </si>
  <si>
    <t>48 (1,1)</t>
  </si>
  <si>
    <t>зачет по 7 (5+2 двоеборье + рывок) лучшим результатам и эстафета</t>
  </si>
  <si>
    <t>эстафета</t>
  </si>
  <si>
    <t>ст юноши</t>
  </si>
  <si>
    <t>мл. юноши</t>
  </si>
  <si>
    <t>ст дев</t>
  </si>
  <si>
    <t>мл дев</t>
  </si>
  <si>
    <t>девоч</t>
  </si>
  <si>
    <t>Поспелихинский район</t>
  </si>
  <si>
    <t>с. Сычёвка</t>
  </si>
  <si>
    <t>Дергунова Виктория</t>
  </si>
  <si>
    <t>Савин Михаил</t>
  </si>
  <si>
    <t>Ковалёв Константин</t>
  </si>
  <si>
    <t>Платонова Юлия</t>
  </si>
  <si>
    <t>Овчарова Кристина</t>
  </si>
  <si>
    <t>гл. судья                                 Дергунова В.О.</t>
  </si>
  <si>
    <t>Белан Виолетта</t>
  </si>
  <si>
    <t>Катаев Игорь</t>
  </si>
  <si>
    <t xml:space="preserve">МБУ ДО«Кулундинская СШ» </t>
  </si>
  <si>
    <t>МБУ ДО Спортшкола"Олимп"Первомайского района</t>
  </si>
  <si>
    <t>ДЮСШ Родинский р-он</t>
  </si>
  <si>
    <t>Новичихинская ДЮСШ</t>
  </si>
  <si>
    <t>МКУ ДО«Спортивная школа»Петропавловского района</t>
  </si>
  <si>
    <t xml:space="preserve">Осокина Дарья </t>
  </si>
  <si>
    <t>СШ Олимп</t>
  </si>
  <si>
    <t xml:space="preserve">Дергунова Елена </t>
  </si>
  <si>
    <t>Дергунова В.О.</t>
  </si>
  <si>
    <t>Пожидаев В.В</t>
  </si>
  <si>
    <t>Галкина Юлия</t>
  </si>
  <si>
    <t>Пожидаев В. В.</t>
  </si>
  <si>
    <t>Калинина Виктория</t>
  </si>
  <si>
    <t>Чикалова Елена</t>
  </si>
  <si>
    <t>Вертинская Анна</t>
  </si>
  <si>
    <t xml:space="preserve">Маркова Анна </t>
  </si>
  <si>
    <t>Кухаришина Анна</t>
  </si>
  <si>
    <t>Чикалова Татьяна</t>
  </si>
  <si>
    <t>Даак Арина</t>
  </si>
  <si>
    <t>Дергунова Дарья</t>
  </si>
  <si>
    <t>Дергунова В. О.</t>
  </si>
  <si>
    <t xml:space="preserve">Печенина Марина </t>
  </si>
  <si>
    <t>с. Сычевка</t>
  </si>
  <si>
    <t>Печенин Е.И.</t>
  </si>
  <si>
    <t xml:space="preserve">Печенина Дария </t>
  </si>
  <si>
    <t xml:space="preserve">Алилуйко  Анжела </t>
  </si>
  <si>
    <t xml:space="preserve">МБУ ДО 
«Кулундинская СШ» </t>
  </si>
  <si>
    <t>Катаев И.Н.</t>
  </si>
  <si>
    <t>Морданова Милана</t>
  </si>
  <si>
    <t xml:space="preserve">Горшкова Дарья </t>
  </si>
  <si>
    <t>МКУ ДО «СШ»</t>
  </si>
  <si>
    <t>Десятов А.П.</t>
  </si>
  <si>
    <t xml:space="preserve">Понякшина Маргарита </t>
  </si>
  <si>
    <t>МБУ ДО 
«Кулундинская СШ»</t>
  </si>
  <si>
    <t>Катаев И.Н</t>
  </si>
  <si>
    <t>Береснева Евгения</t>
  </si>
  <si>
    <t>Хмель Мария</t>
  </si>
  <si>
    <t>Бороздина Ангелина</t>
  </si>
  <si>
    <t>Даак  Ирина</t>
  </si>
  <si>
    <t xml:space="preserve">Десятова Варвара </t>
  </si>
  <si>
    <t xml:space="preserve">Стребков Александр </t>
  </si>
  <si>
    <t xml:space="preserve">Гизатулин Никита </t>
  </si>
  <si>
    <t xml:space="preserve">Кузьмин Олег </t>
  </si>
  <si>
    <t xml:space="preserve">Авдеев Дмитрий </t>
  </si>
  <si>
    <t>3юн</t>
  </si>
  <si>
    <t>Проценко Антон</t>
  </si>
  <si>
    <t xml:space="preserve">Перевозчиков Данил </t>
  </si>
  <si>
    <t xml:space="preserve">Усанов Михаил </t>
  </si>
  <si>
    <t>Богданов Данил</t>
  </si>
  <si>
    <t>Антошин Кирилл</t>
  </si>
  <si>
    <t xml:space="preserve">Нилов Роман </t>
  </si>
  <si>
    <t xml:space="preserve">Гребенщиков Александр </t>
  </si>
  <si>
    <t>Чернов Дмитрий</t>
  </si>
  <si>
    <t xml:space="preserve">Горшков Максим </t>
  </si>
  <si>
    <t>Донин Андрей</t>
  </si>
  <si>
    <t xml:space="preserve">   СШ Олимп</t>
  </si>
  <si>
    <t>Чамышев Николай</t>
  </si>
  <si>
    <t>Бобровский Тимур</t>
  </si>
  <si>
    <t>Кузьменко Данил</t>
  </si>
  <si>
    <t xml:space="preserve">Полтарин Дмитрий </t>
  </si>
  <si>
    <t xml:space="preserve">Синяков Роман </t>
  </si>
  <si>
    <t>2юн</t>
  </si>
  <si>
    <t xml:space="preserve">Аникусько Семён </t>
  </si>
  <si>
    <t>1юн</t>
  </si>
  <si>
    <t>Санников Матвей</t>
  </si>
  <si>
    <t>Суханов Тимофей</t>
  </si>
  <si>
    <t xml:space="preserve">Любин Валентин </t>
  </si>
  <si>
    <t xml:space="preserve">Вайгель Кирилл </t>
  </si>
  <si>
    <t>Фуфачёв Иван</t>
  </si>
  <si>
    <t xml:space="preserve">Литвиненко Алексей </t>
  </si>
  <si>
    <t xml:space="preserve">Леер Матвей </t>
  </si>
  <si>
    <t xml:space="preserve">Букаев Богдан </t>
  </si>
  <si>
    <t xml:space="preserve">Филиппов Роман </t>
  </si>
  <si>
    <t>Iiюн</t>
  </si>
  <si>
    <t xml:space="preserve">Суханов Анатолий </t>
  </si>
  <si>
    <t xml:space="preserve">Сапрыкин Данил </t>
  </si>
  <si>
    <t xml:space="preserve">Десятов А.П.   </t>
  </si>
  <si>
    <t>Кухленко Тимофей</t>
  </si>
  <si>
    <t>Асташов Артур</t>
  </si>
  <si>
    <t>Маслаков Артём</t>
  </si>
  <si>
    <t>Трутнев Егор</t>
  </si>
  <si>
    <t xml:space="preserve">Карев Иван </t>
  </si>
  <si>
    <t>Халин Василий</t>
  </si>
  <si>
    <t>Дергунова В,О</t>
  </si>
  <si>
    <t>Сапронов Тимофей</t>
  </si>
  <si>
    <t>Хмыз Кирилл</t>
  </si>
  <si>
    <t>Ваврух Михаил</t>
  </si>
  <si>
    <t>Iюн</t>
  </si>
  <si>
    <t xml:space="preserve">МБУ ДО «Кулундинская СШ» </t>
  </si>
  <si>
    <t>Катаев И. Н.</t>
  </si>
  <si>
    <t>Ерошкин Александр</t>
  </si>
  <si>
    <t>Карабаев Тигран</t>
  </si>
  <si>
    <t>МБУ ДО «Кулундинская СШ»</t>
  </si>
  <si>
    <t xml:space="preserve">Рябокобылко Данил </t>
  </si>
  <si>
    <t>IIюн</t>
  </si>
  <si>
    <t>Понякшин Илья</t>
  </si>
  <si>
    <t xml:space="preserve">Бондаренко Сергей </t>
  </si>
  <si>
    <t>Летчер Артём</t>
  </si>
  <si>
    <t>Онипко  Макар</t>
  </si>
  <si>
    <t>Палагутин Матвей</t>
  </si>
  <si>
    <t xml:space="preserve">Чертов Александр </t>
  </si>
  <si>
    <t xml:space="preserve">Шелегин Никита </t>
  </si>
  <si>
    <t xml:space="preserve">Усанов Лев </t>
  </si>
  <si>
    <t>Самойленко Данил</t>
  </si>
  <si>
    <t>Шик Александр</t>
  </si>
  <si>
    <t xml:space="preserve">Подколзин Владимир </t>
  </si>
  <si>
    <t>Осокин Сергей</t>
  </si>
  <si>
    <t>Овчаров Денис</t>
  </si>
  <si>
    <t>Коробченко Денис</t>
  </si>
  <si>
    <t>Анищенко Евгений</t>
  </si>
  <si>
    <t>Анищенко Артём</t>
  </si>
  <si>
    <t xml:space="preserve">Власенко Арсении  </t>
  </si>
  <si>
    <t>Подколзин Михаил</t>
  </si>
  <si>
    <t xml:space="preserve">Балыков Матвей </t>
  </si>
  <si>
    <t>ДЮСШ Поспелихинского района</t>
  </si>
  <si>
    <t>Платонова Ю.Г.</t>
  </si>
  <si>
    <t xml:space="preserve">Гутов Тимофей </t>
  </si>
  <si>
    <t xml:space="preserve">Рекусов Артём </t>
  </si>
  <si>
    <t xml:space="preserve">Королев Вадим </t>
  </si>
  <si>
    <t xml:space="preserve">Кашкаров Артур </t>
  </si>
  <si>
    <t>Платонов С.С.</t>
  </si>
  <si>
    <t xml:space="preserve">Печёнкин Алексей </t>
  </si>
  <si>
    <t xml:space="preserve">Гутов Матвей </t>
  </si>
  <si>
    <t xml:space="preserve">Коновалов Матвей </t>
  </si>
  <si>
    <t xml:space="preserve">Калинина Евгения </t>
  </si>
  <si>
    <t xml:space="preserve">Сороколетова София </t>
  </si>
  <si>
    <t xml:space="preserve">Белова Валерия </t>
  </si>
  <si>
    <t xml:space="preserve">Шахова Лилия </t>
  </si>
  <si>
    <t xml:space="preserve">Бессонова Виктория </t>
  </si>
  <si>
    <t>Платонова Ю.Г</t>
  </si>
  <si>
    <t xml:space="preserve">Игнатенко Ольга </t>
  </si>
  <si>
    <t xml:space="preserve">Иноземцев Алексей </t>
  </si>
  <si>
    <t>Краснощёковский район</t>
  </si>
  <si>
    <t>Саклаков Ю.В.</t>
  </si>
  <si>
    <t xml:space="preserve">Куликова Арина </t>
  </si>
  <si>
    <t>Тибейкин Ю.А.</t>
  </si>
  <si>
    <t xml:space="preserve">Райчёнок Иван </t>
  </si>
  <si>
    <t xml:space="preserve">Саклаков Данил </t>
  </si>
  <si>
    <t xml:space="preserve">Теплухин Алексей </t>
  </si>
  <si>
    <t>Домненко В.А.</t>
  </si>
  <si>
    <t xml:space="preserve">Шкель Валентин </t>
  </si>
  <si>
    <t>Чамышев Владимир</t>
  </si>
  <si>
    <t>Чекмарёв Никита</t>
  </si>
  <si>
    <t>Дёмкина Софья</t>
  </si>
  <si>
    <t>Кисилева Юлия</t>
  </si>
  <si>
    <t>Бугело Кирилл</t>
  </si>
  <si>
    <t>Киричёк Андрей</t>
  </si>
  <si>
    <t>Ключевский район</t>
  </si>
  <si>
    <t>Белан В.В.</t>
  </si>
  <si>
    <t>Остапенко Евгений</t>
  </si>
  <si>
    <t>Белан Владислав</t>
  </si>
  <si>
    <t>Белан Станислав</t>
  </si>
  <si>
    <t>Швадченко Оксана</t>
  </si>
  <si>
    <t>Тихомиров Александр</t>
  </si>
  <si>
    <t>Панковский Максим</t>
  </si>
  <si>
    <t>Ясько Константин</t>
  </si>
  <si>
    <t>Иванников Максим</t>
  </si>
  <si>
    <t>Болотников Иван</t>
  </si>
  <si>
    <t>б/р</t>
  </si>
  <si>
    <t>Федоренко Егор</t>
  </si>
  <si>
    <t>Белан В.В</t>
  </si>
  <si>
    <t>Титов Роман</t>
  </si>
  <si>
    <t>неявка</t>
  </si>
  <si>
    <t>МКУ ДО«Спортивная школа» Петропавловского района</t>
  </si>
  <si>
    <t>МБУ ДО Спортшкола"Олимп" Первомайского района</t>
  </si>
  <si>
    <t>снята врачом</t>
  </si>
  <si>
    <t>3ю+</t>
  </si>
  <si>
    <t>3+</t>
  </si>
  <si>
    <t>2+</t>
  </si>
  <si>
    <t>3ю</t>
  </si>
  <si>
    <t>1ю</t>
  </si>
  <si>
    <t>1ю+</t>
  </si>
  <si>
    <t>2ю+</t>
  </si>
  <si>
    <t>2ю</t>
  </si>
  <si>
    <t>Еремин С.В.</t>
  </si>
  <si>
    <t>хорошо</t>
  </si>
  <si>
    <t>Савина Полина</t>
  </si>
  <si>
    <t>2 кат</t>
  </si>
  <si>
    <t>3</t>
  </si>
  <si>
    <t>2</t>
  </si>
  <si>
    <t>4</t>
  </si>
  <si>
    <t>5</t>
  </si>
  <si>
    <t>6</t>
  </si>
  <si>
    <t>1</t>
  </si>
  <si>
    <t>3- этап - 24 кг, 4-й этап - 12 кг</t>
  </si>
  <si>
    <r>
      <t xml:space="preserve">Вес гирь: </t>
    </r>
    <r>
      <rPr>
        <sz val="11"/>
        <color rgb="FF000000"/>
        <rFont val="Calibri"/>
        <family val="2"/>
        <charset val="204"/>
      </rPr>
      <t xml:space="preserve"> </t>
    </r>
    <r>
      <rPr>
        <i/>
        <sz val="11"/>
        <color rgb="FF000000"/>
        <rFont val="Calibri"/>
        <family val="2"/>
        <charset val="204"/>
      </rPr>
      <t>1-й этап - 12 кг, 2-й этап - 16 кг,</t>
    </r>
  </si>
  <si>
    <t>командные  очки</t>
  </si>
</sst>
</file>

<file path=xl/styles.xml><?xml version="1.0" encoding="utf-8"?>
<styleSheet xmlns="http://schemas.openxmlformats.org/spreadsheetml/2006/main">
  <fonts count="39">
    <font>
      <sz val="11"/>
      <color rgb="FF000000"/>
      <name val="Calibri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</font>
    <font>
      <sz val="6"/>
      <color rgb="FF000000"/>
      <name val="Calibri"/>
      <family val="2"/>
      <charset val="204"/>
    </font>
    <font>
      <sz val="6"/>
      <color rgb="FFFF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0000"/>
      <name val="Calibri"/>
      <family val="2"/>
      <charset val="204"/>
    </font>
    <font>
      <b/>
      <sz val="6"/>
      <color rgb="FF000000"/>
      <name val="Arial"/>
      <family val="2"/>
      <charset val="204"/>
    </font>
    <font>
      <sz val="6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</cellStyleXfs>
  <cellXfs count="4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2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 shrinkToFit="1"/>
    </xf>
    <xf numFmtId="0" fontId="4" fillId="0" borderId="38" xfId="5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/>
    <xf numFmtId="0" fontId="0" fillId="0" borderId="5" xfId="0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1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26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3" fillId="0" borderId="38" xfId="5" applyFont="1" applyBorder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4" fillId="0" borderId="40" xfId="5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29" fillId="2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32" fillId="0" borderId="48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7" fillId="0" borderId="52" xfId="4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2" fontId="26" fillId="0" borderId="3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2" borderId="9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31" fillId="2" borderId="14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6" fillId="3" borderId="9" xfId="0" applyFont="1" applyFill="1" applyBorder="1" applyAlignment="1">
      <alignment vertical="center"/>
    </xf>
    <xf numFmtId="0" fontId="26" fillId="3" borderId="11" xfId="0" applyFont="1" applyFill="1" applyBorder="1" applyAlignment="1">
      <alignment vertical="center"/>
    </xf>
    <xf numFmtId="1" fontId="3" fillId="3" borderId="6" xfId="0" applyNumberFormat="1" applyFont="1" applyFill="1" applyBorder="1" applyAlignment="1">
      <alignment horizontal="center" vertical="center" wrapText="1"/>
    </xf>
    <xf numFmtId="2" fontId="26" fillId="3" borderId="6" xfId="0" applyNumberFormat="1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3" fillId="0" borderId="5" xfId="5" applyFont="1" applyBorder="1" applyAlignment="1">
      <alignment horizontal="center" vertical="center" shrinkToFit="1"/>
    </xf>
    <xf numFmtId="2" fontId="26" fillId="3" borderId="5" xfId="0" applyNumberFormat="1" applyFont="1" applyFill="1" applyBorder="1" applyAlignment="1">
      <alignment horizontal="center" vertical="center"/>
    </xf>
    <xf numFmtId="0" fontId="3" fillId="3" borderId="5" xfId="5" applyFont="1" applyFill="1" applyBorder="1" applyAlignment="1">
      <alignment horizontal="center" vertical="center"/>
    </xf>
    <xf numFmtId="0" fontId="3" fillId="3" borderId="5" xfId="5" applyFont="1" applyFill="1" applyBorder="1" applyAlignment="1">
      <alignment horizontal="center" vertical="center" shrinkToFit="1"/>
    </xf>
    <xf numFmtId="2" fontId="27" fillId="3" borderId="5" xfId="0" applyNumberFormat="1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vertical="center"/>
    </xf>
    <xf numFmtId="49" fontId="3" fillId="3" borderId="45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vertical="center"/>
    </xf>
    <xf numFmtId="0" fontId="26" fillId="3" borderId="6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vertical="center"/>
    </xf>
    <xf numFmtId="0" fontId="26" fillId="3" borderId="14" xfId="0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vertical="center"/>
    </xf>
    <xf numFmtId="49" fontId="3" fillId="3" borderId="16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25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vertical="center"/>
    </xf>
    <xf numFmtId="0" fontId="26" fillId="3" borderId="5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left" vertical="center"/>
    </xf>
    <xf numFmtId="0" fontId="25" fillId="3" borderId="9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horizontal="left" vertical="center"/>
    </xf>
    <xf numFmtId="0" fontId="26" fillId="3" borderId="11" xfId="0" applyFont="1" applyFill="1" applyBorder="1" applyAlignment="1">
      <alignment horizontal="left" vertical="center"/>
    </xf>
    <xf numFmtId="0" fontId="26" fillId="3" borderId="12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0" fontId="26" fillId="3" borderId="6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26" fillId="3" borderId="21" xfId="0" applyFont="1" applyFill="1" applyBorder="1" applyAlignment="1">
      <alignment vertical="center"/>
    </xf>
    <xf numFmtId="2" fontId="26" fillId="3" borderId="8" xfId="0" applyNumberFormat="1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51" xfId="0" applyFont="1" applyFill="1" applyBorder="1" applyAlignment="1">
      <alignment vertical="center"/>
    </xf>
    <xf numFmtId="0" fontId="26" fillId="3" borderId="5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vertical="center"/>
    </xf>
    <xf numFmtId="0" fontId="27" fillId="3" borderId="11" xfId="0" applyFont="1" applyFill="1" applyBorder="1" applyAlignment="1">
      <alignment vertical="center"/>
    </xf>
    <xf numFmtId="1" fontId="27" fillId="3" borderId="6" xfId="0" applyNumberFormat="1" applyFont="1" applyFill="1" applyBorder="1" applyAlignment="1">
      <alignment horizontal="center" vertical="center" wrapText="1"/>
    </xf>
    <xf numFmtId="2" fontId="27" fillId="3" borderId="6" xfId="0" applyNumberFormat="1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49" fontId="27" fillId="3" borderId="9" xfId="0" applyNumberFormat="1" applyFont="1" applyFill="1" applyBorder="1" applyAlignment="1">
      <alignment horizontal="left" vertical="center"/>
    </xf>
    <xf numFmtId="0" fontId="27" fillId="3" borderId="16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vertical="center"/>
    </xf>
    <xf numFmtId="0" fontId="27" fillId="3" borderId="30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vertical="center"/>
    </xf>
    <xf numFmtId="0" fontId="27" fillId="3" borderId="14" xfId="0" applyFont="1" applyFill="1" applyBorder="1" applyAlignment="1">
      <alignment vertical="center"/>
    </xf>
    <xf numFmtId="49" fontId="27" fillId="3" borderId="12" xfId="0" applyNumberFormat="1" applyFont="1" applyFill="1" applyBorder="1" applyAlignment="1">
      <alignment horizontal="left" vertical="center"/>
    </xf>
    <xf numFmtId="0" fontId="27" fillId="3" borderId="3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1" fillId="2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center" vertical="center"/>
    </xf>
    <xf numFmtId="1" fontId="3" fillId="3" borderId="38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2" fontId="26" fillId="3" borderId="38" xfId="0" applyNumberFormat="1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25" fillId="3" borderId="38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27" fillId="3" borderId="16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6" fillId="0" borderId="19" xfId="0" applyFont="1" applyBorder="1" applyAlignment="1">
      <alignment horizontal="left" vertical="center"/>
    </xf>
    <xf numFmtId="0" fontId="26" fillId="0" borderId="22" xfId="0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vertical="center"/>
    </xf>
    <xf numFmtId="0" fontId="3" fillId="3" borderId="33" xfId="0" applyFont="1" applyFill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29" fillId="2" borderId="52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0" fontId="26" fillId="5" borderId="33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4" borderId="36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0" fontId="31" fillId="0" borderId="3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6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25" fillId="3" borderId="38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26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wrapText="1"/>
    </xf>
    <xf numFmtId="0" fontId="26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vertical="center"/>
    </xf>
    <xf numFmtId="0" fontId="3" fillId="3" borderId="42" xfId="0" applyFont="1" applyFill="1" applyBorder="1" applyAlignment="1">
      <alignment vertical="center"/>
    </xf>
    <xf numFmtId="0" fontId="26" fillId="3" borderId="43" xfId="0" applyFont="1" applyFill="1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3" fillId="3" borderId="26" xfId="0" applyNumberFormat="1" applyFont="1" applyFill="1" applyBorder="1" applyAlignment="1">
      <alignment vertical="center"/>
    </xf>
    <xf numFmtId="0" fontId="26" fillId="3" borderId="26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26" fillId="3" borderId="23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2" fontId="26" fillId="3" borderId="23" xfId="0" applyNumberFormat="1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14" fontId="0" fillId="3" borderId="0" xfId="0" applyNumberFormat="1" applyFill="1" applyAlignment="1">
      <alignment vertical="center"/>
    </xf>
    <xf numFmtId="0" fontId="26" fillId="3" borderId="30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left" vertical="center"/>
    </xf>
    <xf numFmtId="0" fontId="26" fillId="3" borderId="31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6" fillId="3" borderId="37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left" vertical="center"/>
    </xf>
    <xf numFmtId="0" fontId="26" fillId="3" borderId="38" xfId="0" applyFont="1" applyFill="1" applyBorder="1" applyAlignment="1">
      <alignment vertical="center"/>
    </xf>
    <xf numFmtId="0" fontId="26" fillId="3" borderId="39" xfId="0" applyFont="1" applyFill="1" applyBorder="1" applyAlignment="1">
      <alignment vertical="center"/>
    </xf>
    <xf numFmtId="14" fontId="26" fillId="0" borderId="5" xfId="0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3" borderId="0" xfId="1" applyFont="1" applyFill="1" applyAlignment="1">
      <alignment vertical="center"/>
    </xf>
    <xf numFmtId="0" fontId="23" fillId="3" borderId="0" xfId="2" applyFill="1" applyAlignment="1">
      <alignment vertical="center"/>
    </xf>
    <xf numFmtId="0" fontId="11" fillId="3" borderId="0" xfId="3" applyFill="1" applyAlignment="1">
      <alignment vertical="center"/>
    </xf>
    <xf numFmtId="0" fontId="11" fillId="3" borderId="16" xfId="3" applyFill="1" applyBorder="1" applyAlignment="1">
      <alignment vertical="center"/>
    </xf>
    <xf numFmtId="0" fontId="11" fillId="0" borderId="0" xfId="3" applyAlignment="1">
      <alignment vertical="center"/>
    </xf>
    <xf numFmtId="0" fontId="8" fillId="0" borderId="0" xfId="0" applyFont="1" applyAlignment="1">
      <alignment horizontal="right" vertical="center"/>
    </xf>
    <xf numFmtId="2" fontId="10" fillId="0" borderId="46" xfId="1" applyNumberFormat="1" applyFont="1" applyBorder="1" applyAlignment="1">
      <alignment horizontal="center" vertical="center"/>
    </xf>
    <xf numFmtId="0" fontId="10" fillId="0" borderId="46" xfId="4" applyFont="1" applyBorder="1" applyAlignment="1">
      <alignment horizontal="center" vertical="center"/>
    </xf>
    <xf numFmtId="0" fontId="11" fillId="3" borderId="15" xfId="3" applyFill="1" applyBorder="1" applyAlignment="1">
      <alignment vertical="center"/>
    </xf>
    <xf numFmtId="0" fontId="11" fillId="3" borderId="51" xfId="3" applyFill="1" applyBorder="1" applyAlignment="1">
      <alignment vertical="center"/>
    </xf>
    <xf numFmtId="0" fontId="11" fillId="3" borderId="45" xfId="3" applyFill="1" applyBorder="1" applyAlignment="1">
      <alignment vertical="center"/>
    </xf>
    <xf numFmtId="0" fontId="10" fillId="0" borderId="0" xfId="4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" fontId="3" fillId="3" borderId="23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3" fillId="3" borderId="23" xfId="5" applyFont="1" applyFill="1" applyBorder="1" applyAlignment="1">
      <alignment horizontal="center" vertical="center"/>
    </xf>
    <xf numFmtId="0" fontId="4" fillId="3" borderId="38" xfId="1" applyFont="1" applyFill="1" applyBorder="1" applyAlignment="1">
      <alignment horizontal="center" vertical="center"/>
    </xf>
    <xf numFmtId="2" fontId="27" fillId="3" borderId="38" xfId="0" applyNumberFormat="1" applyFont="1" applyFill="1" applyBorder="1" applyAlignment="1">
      <alignment horizontal="center" vertical="center"/>
    </xf>
    <xf numFmtId="0" fontId="3" fillId="3" borderId="38" xfId="5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5" xfId="0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5" fillId="3" borderId="3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5" fillId="3" borderId="5" xfId="0" applyFont="1" applyFill="1" applyBorder="1" applyAlignment="1">
      <alignment horizontal="left" vertical="center"/>
    </xf>
    <xf numFmtId="0" fontId="25" fillId="3" borderId="38" xfId="0" applyFont="1" applyFill="1" applyBorder="1" applyAlignment="1">
      <alignment horizontal="left" vertical="center"/>
    </xf>
    <xf numFmtId="0" fontId="26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38" xfId="0" applyNumberFormat="1" applyFont="1" applyFill="1" applyBorder="1" applyAlignment="1">
      <alignment horizontal="center" vertical="center"/>
    </xf>
    <xf numFmtId="49" fontId="24" fillId="0" borderId="41" xfId="0" applyNumberFormat="1" applyFont="1" applyBorder="1" applyAlignment="1">
      <alignment horizontal="center" vertical="center"/>
    </xf>
    <xf numFmtId="49" fontId="24" fillId="0" borderId="47" xfId="0" applyNumberFormat="1" applyFont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6" fillId="3" borderId="38" xfId="0" applyFont="1" applyFill="1" applyBorder="1" applyAlignment="1">
      <alignment horizontal="left" vertical="center"/>
    </xf>
    <xf numFmtId="0" fontId="26" fillId="3" borderId="23" xfId="0" applyFont="1" applyFill="1" applyBorder="1" applyAlignment="1">
      <alignment horizontal="left" vertical="center"/>
    </xf>
    <xf numFmtId="0" fontId="7" fillId="0" borderId="48" xfId="1" applyFont="1" applyBorder="1" applyAlignment="1">
      <alignment horizontal="center" vertical="center"/>
    </xf>
    <xf numFmtId="0" fontId="7" fillId="3" borderId="48" xfId="1" applyFont="1" applyFill="1" applyBorder="1" applyAlignment="1">
      <alignment horizontal="center" vertical="center" wrapText="1"/>
    </xf>
    <xf numFmtId="0" fontId="7" fillId="3" borderId="50" xfId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6">
    <cellStyle name="Обычный" xfId="0" builtinId="0"/>
    <cellStyle name="Обычный 11 2" xfId="1"/>
    <cellStyle name="Обычный 2" xfId="2"/>
    <cellStyle name="Обычный 4 2" xfId="4"/>
    <cellStyle name="Обычный 6 2" xfId="5"/>
    <cellStyle name="Обычный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jpeg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1407161</xdr:colOff>
      <xdr:row>2</xdr:row>
      <xdr:rowOff>16021</xdr:rowOff>
    </xdr:from>
    <xdr:to>
      <xdr:col>2</xdr:col>
      <xdr:colOff>55882</xdr:colOff>
      <xdr:row>5</xdr:row>
      <xdr:rowOff>41030</xdr:rowOff>
    </xdr:to>
    <xdr:pic>
      <xdr:nvPicPr>
        <xdr:cNvPr id="3" name="Рисунок 2" descr="ГОТОВО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5761" y="268067"/>
          <a:ext cx="536136" cy="435317"/>
        </a:xfrm>
        <a:prstGeom prst="rect">
          <a:avLst/>
        </a:prstGeom>
        <a:noFill/>
        <a:ln>
          <a:solidFill>
            <a:srgbClr val="00B050"/>
          </a:solidFill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314178</xdr:colOff>
      <xdr:row>2</xdr:row>
      <xdr:rowOff>11723</xdr:rowOff>
    </xdr:from>
    <xdr:to>
      <xdr:col>1</xdr:col>
      <xdr:colOff>786618</xdr:colOff>
      <xdr:row>5</xdr:row>
      <xdr:rowOff>16803</xdr:rowOff>
    </xdr:to>
    <xdr:pic>
      <xdr:nvPicPr>
        <xdr:cNvPr id="4" name="Slide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9412" t="27425" r="29412" b="25561"/>
        <a:stretch>
          <a:fillRect/>
        </a:stretch>
      </xdr:blipFill>
      <xdr:spPr>
        <a:xfrm>
          <a:off x="542778" y="263769"/>
          <a:ext cx="472440" cy="415388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>
    <xdr:from>
      <xdr:col>0</xdr:col>
      <xdr:colOff>26181</xdr:colOff>
      <xdr:row>2</xdr:row>
      <xdr:rowOff>4298</xdr:rowOff>
    </xdr:from>
    <xdr:to>
      <xdr:col>1</xdr:col>
      <xdr:colOff>264941</xdr:colOff>
      <xdr:row>5</xdr:row>
      <xdr:rowOff>14458</xdr:rowOff>
    </xdr:to>
    <xdr:pic>
      <xdr:nvPicPr>
        <xdr:cNvPr id="7" name="Рисунок 6" descr="ÐÐ°ÑÑÐ¸Ð½ÐºÐ¸ Ð¿Ð¾ Ð·Ð°Ð¿ÑÐ¾ÑÑ Ð»Ð¾Ð³Ð¾ Ð¼Ð¸Ð½ÑÐ¿Ð¾ÑÑ ÑÐ¾ÑÑÐ¸Ð¸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26181" y="256344"/>
          <a:ext cx="467360" cy="420468"/>
        </a:xfrm>
        <a:prstGeom prst="rect">
          <a:avLst/>
        </a:prstGeom>
        <a:ln w="0">
          <a:solidFill>
            <a:schemeClr val="accent2"/>
          </a:solidFill>
        </a:ln>
      </xdr:spPr>
    </xdr:pic>
    <xdr:clientData/>
  </xdr:twoCellAnchor>
  <xdr:twoCellAnchor editAs="oneCell">
    <xdr:from>
      <xdr:col>1</xdr:col>
      <xdr:colOff>820615</xdr:colOff>
      <xdr:row>1</xdr:row>
      <xdr:rowOff>105508</xdr:rowOff>
    </xdr:from>
    <xdr:to>
      <xdr:col>1</xdr:col>
      <xdr:colOff>1395046</xdr:colOff>
      <xdr:row>5</xdr:row>
      <xdr:rowOff>46892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9215" y="240323"/>
          <a:ext cx="574431" cy="46892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51164</xdr:colOff>
      <xdr:row>0</xdr:row>
      <xdr:rowOff>27710</xdr:rowOff>
    </xdr:from>
    <xdr:to>
      <xdr:col>1</xdr:col>
      <xdr:colOff>412244</xdr:colOff>
      <xdr:row>3</xdr:row>
      <xdr:rowOff>27710</xdr:rowOff>
    </xdr:to>
    <xdr:pic>
      <xdr:nvPicPr>
        <xdr:cNvPr id="4" name="Рисунок 3" descr="ÐÐ°ÑÑÐ¸Ð½ÐºÐ¸ Ð¿Ð¾ Ð·Ð°Ð¿ÑÐ¾ÑÑ Ð»Ð¾Ð³Ð¾ Ð¼Ð¸Ð½ÑÐ¿Ð¾ÑÑ ÑÐ¾ÑÑÐ¸Ð¸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1164" y="27710"/>
          <a:ext cx="728225" cy="706582"/>
        </a:xfrm>
        <a:prstGeom prst="rect">
          <a:avLst/>
        </a:prstGeom>
        <a:ln w="0">
          <a:solidFill>
            <a:schemeClr val="accent2"/>
          </a:solidFill>
        </a:ln>
      </xdr:spPr>
    </xdr:pic>
    <xdr:clientData/>
  </xdr:twoCellAnchor>
  <xdr:twoCellAnchor>
    <xdr:from>
      <xdr:col>4</xdr:col>
      <xdr:colOff>117765</xdr:colOff>
      <xdr:row>0</xdr:row>
      <xdr:rowOff>48490</xdr:rowOff>
    </xdr:from>
    <xdr:to>
      <xdr:col>5</xdr:col>
      <xdr:colOff>341169</xdr:colOff>
      <xdr:row>3</xdr:row>
      <xdr:rowOff>48490</xdr:rowOff>
    </xdr:to>
    <xdr:pic>
      <xdr:nvPicPr>
        <xdr:cNvPr id="6" name="Рисунок 5" descr="ГОТОВО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256" y="48490"/>
          <a:ext cx="729095" cy="706582"/>
        </a:xfrm>
        <a:prstGeom prst="rect">
          <a:avLst/>
        </a:prstGeom>
        <a:noFill/>
        <a:ln>
          <a:solidFill>
            <a:srgbClr val="00B050"/>
          </a:solidFill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477982</xdr:colOff>
      <xdr:row>0</xdr:row>
      <xdr:rowOff>41564</xdr:rowOff>
    </xdr:from>
    <xdr:to>
      <xdr:col>2</xdr:col>
      <xdr:colOff>436418</xdr:colOff>
      <xdr:row>3</xdr:row>
      <xdr:rowOff>25862</xdr:rowOff>
    </xdr:to>
    <xdr:pic>
      <xdr:nvPicPr>
        <xdr:cNvPr id="9" name="Slide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9412" t="27425" r="29412" b="25561"/>
        <a:stretch>
          <a:fillRect/>
        </a:stretch>
      </xdr:blipFill>
      <xdr:spPr>
        <a:xfrm>
          <a:off x="845127" y="41564"/>
          <a:ext cx="720436" cy="690880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 editAs="oneCell">
    <xdr:from>
      <xdr:col>2</xdr:col>
      <xdr:colOff>498764</xdr:colOff>
      <xdr:row>0</xdr:row>
      <xdr:rowOff>41564</xdr:rowOff>
    </xdr:from>
    <xdr:to>
      <xdr:col>4</xdr:col>
      <xdr:colOff>76200</xdr:colOff>
      <xdr:row>3</xdr:row>
      <xdr:rowOff>34635</xdr:rowOff>
    </xdr:to>
    <xdr:pic>
      <xdr:nvPicPr>
        <xdr:cNvPr id="7" name="Picture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27909" y="41564"/>
          <a:ext cx="782782" cy="69965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1562099</xdr:colOff>
      <xdr:row>0</xdr:row>
      <xdr:rowOff>40005</xdr:rowOff>
    </xdr:from>
    <xdr:to>
      <xdr:col>3</xdr:col>
      <xdr:colOff>3810</xdr:colOff>
      <xdr:row>3</xdr:row>
      <xdr:rowOff>198120</xdr:rowOff>
    </xdr:to>
    <xdr:pic>
      <xdr:nvPicPr>
        <xdr:cNvPr id="7" name="Рисунок 6" descr="ГОТОВО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699" y="40005"/>
          <a:ext cx="773431" cy="74485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</xdr:colOff>
      <xdr:row>0</xdr:row>
      <xdr:rowOff>68580</xdr:rowOff>
    </xdr:from>
    <xdr:to>
      <xdr:col>1</xdr:col>
      <xdr:colOff>716280</xdr:colOff>
      <xdr:row>3</xdr:row>
      <xdr:rowOff>182880</xdr:rowOff>
    </xdr:to>
    <xdr:pic>
      <xdr:nvPicPr>
        <xdr:cNvPr id="4" name="Slide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9412" t="27425" r="29412" b="25561"/>
        <a:stretch>
          <a:fillRect/>
        </a:stretch>
      </xdr:blipFill>
      <xdr:spPr>
        <a:xfrm>
          <a:off x="670560" y="68580"/>
          <a:ext cx="655320" cy="701040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>
    <xdr:from>
      <xdr:col>0</xdr:col>
      <xdr:colOff>0</xdr:colOff>
      <xdr:row>0</xdr:row>
      <xdr:rowOff>68580</xdr:rowOff>
    </xdr:from>
    <xdr:to>
      <xdr:col>1</xdr:col>
      <xdr:colOff>22860</xdr:colOff>
      <xdr:row>3</xdr:row>
      <xdr:rowOff>182880</xdr:rowOff>
    </xdr:to>
    <xdr:pic>
      <xdr:nvPicPr>
        <xdr:cNvPr id="5" name="Рисунок 4" descr="ÐÐ°ÑÑÐ¸Ð½ÐºÐ¸ Ð¿Ð¾ Ð·Ð°Ð¿ÑÐ¾ÑÑ Ð»Ð¾Ð³Ð¾ Ð¼Ð¸Ð½ÑÐ¿Ð¾ÑÑ ÑÐ¾ÑÑÐ¸Ð¸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0" y="68580"/>
          <a:ext cx="632460" cy="701040"/>
        </a:xfrm>
        <a:prstGeom prst="rect">
          <a:avLst/>
        </a:prstGeom>
        <a:ln w="0">
          <a:solidFill>
            <a:schemeClr val="accent2"/>
          </a:solidFill>
        </a:ln>
      </xdr:spPr>
    </xdr:pic>
    <xdr:clientData/>
  </xdr:twoCellAnchor>
  <xdr:twoCellAnchor editAs="oneCell">
    <xdr:from>
      <xdr:col>1</xdr:col>
      <xdr:colOff>800100</xdr:colOff>
      <xdr:row>0</xdr:row>
      <xdr:rowOff>53340</xdr:rowOff>
    </xdr:from>
    <xdr:to>
      <xdr:col>1</xdr:col>
      <xdr:colOff>1546860</xdr:colOff>
      <xdr:row>3</xdr:row>
      <xdr:rowOff>175260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9700" y="53340"/>
          <a:ext cx="746760" cy="70866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496571</xdr:colOff>
      <xdr:row>0</xdr:row>
      <xdr:rowOff>53340</xdr:rowOff>
    </xdr:from>
    <xdr:to>
      <xdr:col>5</xdr:col>
      <xdr:colOff>276860</xdr:colOff>
      <xdr:row>3</xdr:row>
      <xdr:rowOff>53340</xdr:rowOff>
    </xdr:to>
    <xdr:pic>
      <xdr:nvPicPr>
        <xdr:cNvPr id="2" name="Рисунок 1" descr="ГОТОВО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31" y="53340"/>
          <a:ext cx="702309" cy="594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378460</xdr:colOff>
      <xdr:row>0</xdr:row>
      <xdr:rowOff>50800</xdr:rowOff>
    </xdr:from>
    <xdr:to>
      <xdr:col>2</xdr:col>
      <xdr:colOff>129540</xdr:colOff>
      <xdr:row>3</xdr:row>
      <xdr:rowOff>30480</xdr:rowOff>
    </xdr:to>
    <xdr:pic>
      <xdr:nvPicPr>
        <xdr:cNvPr id="3" name="Slide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9412" t="27425" r="29412" b="25561"/>
        <a:stretch>
          <a:fillRect/>
        </a:stretch>
      </xdr:blipFill>
      <xdr:spPr>
        <a:xfrm>
          <a:off x="744220" y="50800"/>
          <a:ext cx="513080" cy="574040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>
    <xdr:from>
      <xdr:col>0</xdr:col>
      <xdr:colOff>22860</xdr:colOff>
      <xdr:row>0</xdr:row>
      <xdr:rowOff>45720</xdr:rowOff>
    </xdr:from>
    <xdr:to>
      <xdr:col>1</xdr:col>
      <xdr:colOff>326950</xdr:colOff>
      <xdr:row>3</xdr:row>
      <xdr:rowOff>41910</xdr:rowOff>
    </xdr:to>
    <xdr:pic>
      <xdr:nvPicPr>
        <xdr:cNvPr id="4" name="Рисунок 3" descr="ÐÐ°ÑÑÐ¸Ð½ÐºÐ¸ Ð¿Ð¾ Ð·Ð°Ð¿ÑÐ¾ÑÑ Ð»Ð¾Ð³Ð¾ Ð¼Ð¸Ð½ÑÐ¿Ð¾ÑÑ ÑÐ¾ÑÑÐ¸Ð¸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22860" y="45720"/>
          <a:ext cx="669850" cy="590550"/>
        </a:xfrm>
        <a:prstGeom prst="rect">
          <a:avLst/>
        </a:prstGeom>
        <a:ln w="0">
          <a:solidFill>
            <a:schemeClr val="accent2"/>
          </a:solidFill>
        </a:ln>
      </xdr:spPr>
    </xdr:pic>
    <xdr:clientData/>
  </xdr:twoCellAnchor>
  <xdr:twoCellAnchor editAs="oneCell">
    <xdr:from>
      <xdr:col>2</xdr:col>
      <xdr:colOff>160020</xdr:colOff>
      <xdr:row>0</xdr:row>
      <xdr:rowOff>45720</xdr:rowOff>
    </xdr:from>
    <xdr:to>
      <xdr:col>3</xdr:col>
      <xdr:colOff>457200</xdr:colOff>
      <xdr:row>3</xdr:row>
      <xdr:rowOff>53340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87780" y="45720"/>
          <a:ext cx="678180" cy="6019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496571</xdr:colOff>
      <xdr:row>0</xdr:row>
      <xdr:rowOff>53340</xdr:rowOff>
    </xdr:from>
    <xdr:to>
      <xdr:col>5</xdr:col>
      <xdr:colOff>276860</xdr:colOff>
      <xdr:row>3</xdr:row>
      <xdr:rowOff>53340</xdr:rowOff>
    </xdr:to>
    <xdr:pic>
      <xdr:nvPicPr>
        <xdr:cNvPr id="2" name="Рисунок 1" descr="ГОТОВО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31" y="53340"/>
          <a:ext cx="702309" cy="594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378460</xdr:colOff>
      <xdr:row>0</xdr:row>
      <xdr:rowOff>50800</xdr:rowOff>
    </xdr:from>
    <xdr:to>
      <xdr:col>2</xdr:col>
      <xdr:colOff>152400</xdr:colOff>
      <xdr:row>3</xdr:row>
      <xdr:rowOff>30480</xdr:rowOff>
    </xdr:to>
    <xdr:pic>
      <xdr:nvPicPr>
        <xdr:cNvPr id="3" name="Slide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9412" t="27425" r="29412" b="25561"/>
        <a:stretch>
          <a:fillRect/>
        </a:stretch>
      </xdr:blipFill>
      <xdr:spPr>
        <a:xfrm>
          <a:off x="744220" y="50800"/>
          <a:ext cx="535940" cy="574040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>
    <xdr:from>
      <xdr:col>0</xdr:col>
      <xdr:colOff>22860</xdr:colOff>
      <xdr:row>0</xdr:row>
      <xdr:rowOff>45720</xdr:rowOff>
    </xdr:from>
    <xdr:to>
      <xdr:col>1</xdr:col>
      <xdr:colOff>326950</xdr:colOff>
      <xdr:row>3</xdr:row>
      <xdr:rowOff>41910</xdr:rowOff>
    </xdr:to>
    <xdr:pic>
      <xdr:nvPicPr>
        <xdr:cNvPr id="4" name="Рисунок 3" descr="ÐÐ°ÑÑÐ¸Ð½ÐºÐ¸ Ð¿Ð¾ Ð·Ð°Ð¿ÑÐ¾ÑÑ Ð»Ð¾Ð³Ð¾ Ð¼Ð¸Ð½ÑÐ¿Ð¾ÑÑ ÑÐ¾ÑÑÐ¸Ð¸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22860" y="45720"/>
          <a:ext cx="669850" cy="590550"/>
        </a:xfrm>
        <a:prstGeom prst="rect">
          <a:avLst/>
        </a:prstGeom>
        <a:ln w="0">
          <a:solidFill>
            <a:schemeClr val="accent2"/>
          </a:solidFill>
        </a:ln>
      </xdr:spPr>
    </xdr:pic>
    <xdr:clientData/>
  </xdr:twoCellAnchor>
  <xdr:twoCellAnchor editAs="oneCell">
    <xdr:from>
      <xdr:col>2</xdr:col>
      <xdr:colOff>160020</xdr:colOff>
      <xdr:row>0</xdr:row>
      <xdr:rowOff>45720</xdr:rowOff>
    </xdr:from>
    <xdr:to>
      <xdr:col>3</xdr:col>
      <xdr:colOff>394335</xdr:colOff>
      <xdr:row>3</xdr:row>
      <xdr:rowOff>53340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87780" y="45720"/>
          <a:ext cx="701040" cy="6019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496571</xdr:colOff>
      <xdr:row>0</xdr:row>
      <xdr:rowOff>53340</xdr:rowOff>
    </xdr:from>
    <xdr:to>
      <xdr:col>5</xdr:col>
      <xdr:colOff>276860</xdr:colOff>
      <xdr:row>3</xdr:row>
      <xdr:rowOff>53340</xdr:rowOff>
    </xdr:to>
    <xdr:pic>
      <xdr:nvPicPr>
        <xdr:cNvPr id="2" name="Рисунок 1" descr="ГОТОВО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31" y="53340"/>
          <a:ext cx="702309" cy="594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378460</xdr:colOff>
      <xdr:row>0</xdr:row>
      <xdr:rowOff>50800</xdr:rowOff>
    </xdr:from>
    <xdr:to>
      <xdr:col>2</xdr:col>
      <xdr:colOff>144780</xdr:colOff>
      <xdr:row>3</xdr:row>
      <xdr:rowOff>38100</xdr:rowOff>
    </xdr:to>
    <xdr:pic>
      <xdr:nvPicPr>
        <xdr:cNvPr id="3" name="Slide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9412" t="27425" r="29412" b="25561"/>
        <a:stretch>
          <a:fillRect/>
        </a:stretch>
      </xdr:blipFill>
      <xdr:spPr>
        <a:xfrm>
          <a:off x="744220" y="50800"/>
          <a:ext cx="528320" cy="581660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>
    <xdr:from>
      <xdr:col>0</xdr:col>
      <xdr:colOff>22860</xdr:colOff>
      <xdr:row>0</xdr:row>
      <xdr:rowOff>45720</xdr:rowOff>
    </xdr:from>
    <xdr:to>
      <xdr:col>1</xdr:col>
      <xdr:colOff>326950</xdr:colOff>
      <xdr:row>3</xdr:row>
      <xdr:rowOff>41910</xdr:rowOff>
    </xdr:to>
    <xdr:pic>
      <xdr:nvPicPr>
        <xdr:cNvPr id="4" name="Рисунок 3" descr="ÐÐ°ÑÑÐ¸Ð½ÐºÐ¸ Ð¿Ð¾ Ð·Ð°Ð¿ÑÐ¾ÑÑ Ð»Ð¾Ð³Ð¾ Ð¼Ð¸Ð½ÑÐ¿Ð¾ÑÑ ÑÐ¾ÑÑÐ¸Ð¸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22860" y="45720"/>
          <a:ext cx="669850" cy="590550"/>
        </a:xfrm>
        <a:prstGeom prst="rect">
          <a:avLst/>
        </a:prstGeom>
        <a:ln w="0">
          <a:solidFill>
            <a:schemeClr val="accent2"/>
          </a:solidFill>
        </a:ln>
      </xdr:spPr>
    </xdr:pic>
    <xdr:clientData/>
  </xdr:twoCellAnchor>
  <xdr:twoCellAnchor editAs="oneCell">
    <xdr:from>
      <xdr:col>2</xdr:col>
      <xdr:colOff>160020</xdr:colOff>
      <xdr:row>0</xdr:row>
      <xdr:rowOff>45720</xdr:rowOff>
    </xdr:from>
    <xdr:to>
      <xdr:col>3</xdr:col>
      <xdr:colOff>236220</xdr:colOff>
      <xdr:row>3</xdr:row>
      <xdr:rowOff>38100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87780" y="45720"/>
          <a:ext cx="723900" cy="58674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191771</xdr:colOff>
      <xdr:row>0</xdr:row>
      <xdr:rowOff>45720</xdr:rowOff>
    </xdr:from>
    <xdr:to>
      <xdr:col>6</xdr:col>
      <xdr:colOff>10160</xdr:colOff>
      <xdr:row>3</xdr:row>
      <xdr:rowOff>45720</xdr:rowOff>
    </xdr:to>
    <xdr:pic>
      <xdr:nvPicPr>
        <xdr:cNvPr id="4" name="Рисунок 3" descr="ГОТОВО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8691" y="45720"/>
          <a:ext cx="702309" cy="7086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378460</xdr:colOff>
      <xdr:row>0</xdr:row>
      <xdr:rowOff>50800</xdr:rowOff>
    </xdr:from>
    <xdr:to>
      <xdr:col>2</xdr:col>
      <xdr:colOff>289560</xdr:colOff>
      <xdr:row>3</xdr:row>
      <xdr:rowOff>33020</xdr:rowOff>
    </xdr:to>
    <xdr:pic>
      <xdr:nvPicPr>
        <xdr:cNvPr id="6" name="Slide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9412" t="27425" r="29412" b="25561"/>
        <a:stretch>
          <a:fillRect/>
        </a:stretch>
      </xdr:blipFill>
      <xdr:spPr>
        <a:xfrm>
          <a:off x="744220" y="50800"/>
          <a:ext cx="673100" cy="690880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>
    <xdr:from>
      <xdr:col>0</xdr:col>
      <xdr:colOff>22860</xdr:colOff>
      <xdr:row>0</xdr:row>
      <xdr:rowOff>45720</xdr:rowOff>
    </xdr:from>
    <xdr:to>
      <xdr:col>1</xdr:col>
      <xdr:colOff>326950</xdr:colOff>
      <xdr:row>3</xdr:row>
      <xdr:rowOff>41910</xdr:rowOff>
    </xdr:to>
    <xdr:pic>
      <xdr:nvPicPr>
        <xdr:cNvPr id="7" name="Рисунок 6" descr="ÐÐ°ÑÑÐ¸Ð½ÐºÐ¸ Ð¿Ð¾ Ð·Ð°Ð¿ÑÐ¾ÑÑ Ð»Ð¾Ð³Ð¾ Ð¼Ð¸Ð½ÑÐ¿Ð¾ÑÑ ÑÐ¾ÑÑÐ¸Ð¸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22860" y="45720"/>
          <a:ext cx="669850" cy="704850"/>
        </a:xfrm>
        <a:prstGeom prst="rect">
          <a:avLst/>
        </a:prstGeom>
        <a:ln w="0">
          <a:solidFill>
            <a:schemeClr val="accent2"/>
          </a:solidFill>
        </a:ln>
      </xdr:spPr>
    </xdr:pic>
    <xdr:clientData/>
  </xdr:twoCellAnchor>
  <xdr:twoCellAnchor editAs="oneCell">
    <xdr:from>
      <xdr:col>2</xdr:col>
      <xdr:colOff>320040</xdr:colOff>
      <xdr:row>0</xdr:row>
      <xdr:rowOff>38100</xdr:rowOff>
    </xdr:from>
    <xdr:to>
      <xdr:col>3</xdr:col>
      <xdr:colOff>287655</xdr:colOff>
      <xdr:row>3</xdr:row>
      <xdr:rowOff>38100</xdr:rowOff>
    </xdr:to>
    <xdr:pic>
      <xdr:nvPicPr>
        <xdr:cNvPr id="1026" name="Picture 2">
          <a:extLst>
            <a:ext uri="{FF2B5EF4-FFF2-40B4-BE49-F238E27FC236}">
              <a16:creationId xmlns="" xmlns:a16="http://schemas.microsoft.com/office/drawing/2014/main" id="{00000000-0008-0000-06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47800" y="38100"/>
          <a:ext cx="762000" cy="70866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496571</xdr:colOff>
      <xdr:row>0</xdr:row>
      <xdr:rowOff>53340</xdr:rowOff>
    </xdr:from>
    <xdr:to>
      <xdr:col>5</xdr:col>
      <xdr:colOff>276860</xdr:colOff>
      <xdr:row>3</xdr:row>
      <xdr:rowOff>53340</xdr:rowOff>
    </xdr:to>
    <xdr:pic>
      <xdr:nvPicPr>
        <xdr:cNvPr id="2" name="Рисунок 1" descr="ГОТОВО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31" y="53340"/>
          <a:ext cx="702309" cy="594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378460</xdr:colOff>
      <xdr:row>0</xdr:row>
      <xdr:rowOff>50800</xdr:rowOff>
    </xdr:from>
    <xdr:to>
      <xdr:col>2</xdr:col>
      <xdr:colOff>152400</xdr:colOff>
      <xdr:row>3</xdr:row>
      <xdr:rowOff>38100</xdr:rowOff>
    </xdr:to>
    <xdr:pic>
      <xdr:nvPicPr>
        <xdr:cNvPr id="3" name="Slide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9412" t="27425" r="29412" b="25561"/>
        <a:stretch>
          <a:fillRect/>
        </a:stretch>
      </xdr:blipFill>
      <xdr:spPr>
        <a:xfrm>
          <a:off x="744220" y="50800"/>
          <a:ext cx="535940" cy="581660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>
    <xdr:from>
      <xdr:col>0</xdr:col>
      <xdr:colOff>22860</xdr:colOff>
      <xdr:row>0</xdr:row>
      <xdr:rowOff>45720</xdr:rowOff>
    </xdr:from>
    <xdr:to>
      <xdr:col>1</xdr:col>
      <xdr:colOff>326950</xdr:colOff>
      <xdr:row>3</xdr:row>
      <xdr:rowOff>41910</xdr:rowOff>
    </xdr:to>
    <xdr:pic>
      <xdr:nvPicPr>
        <xdr:cNvPr id="4" name="Рисунок 3" descr="ÐÐ°ÑÑÐ¸Ð½ÐºÐ¸ Ð¿Ð¾ Ð·Ð°Ð¿ÑÐ¾ÑÑ Ð»Ð¾Ð³Ð¾ Ð¼Ð¸Ð½ÑÐ¿Ð¾ÑÑ ÑÐ¾ÑÑÐ¸Ð¸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22860" y="45720"/>
          <a:ext cx="669850" cy="704850"/>
        </a:xfrm>
        <a:prstGeom prst="rect">
          <a:avLst/>
        </a:prstGeom>
        <a:ln w="0">
          <a:solidFill>
            <a:schemeClr val="accent2"/>
          </a:solidFill>
        </a:ln>
      </xdr:spPr>
    </xdr:pic>
    <xdr:clientData/>
  </xdr:twoCellAnchor>
  <xdr:twoCellAnchor editAs="oneCell">
    <xdr:from>
      <xdr:col>2</xdr:col>
      <xdr:colOff>190500</xdr:colOff>
      <xdr:row>0</xdr:row>
      <xdr:rowOff>45720</xdr:rowOff>
    </xdr:from>
    <xdr:to>
      <xdr:col>3</xdr:col>
      <xdr:colOff>308610</xdr:colOff>
      <xdr:row>3</xdr:row>
      <xdr:rowOff>38100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18260" y="45720"/>
          <a:ext cx="670560" cy="58674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496571</xdr:colOff>
      <xdr:row>0</xdr:row>
      <xdr:rowOff>53340</xdr:rowOff>
    </xdr:from>
    <xdr:to>
      <xdr:col>5</xdr:col>
      <xdr:colOff>276860</xdr:colOff>
      <xdr:row>3</xdr:row>
      <xdr:rowOff>53340</xdr:rowOff>
    </xdr:to>
    <xdr:pic>
      <xdr:nvPicPr>
        <xdr:cNvPr id="2" name="Рисунок 1" descr="ГОТОВО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31" y="53340"/>
          <a:ext cx="702309" cy="594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378460</xdr:colOff>
      <xdr:row>0</xdr:row>
      <xdr:rowOff>50800</xdr:rowOff>
    </xdr:from>
    <xdr:to>
      <xdr:col>2</xdr:col>
      <xdr:colOff>182880</xdr:colOff>
      <xdr:row>3</xdr:row>
      <xdr:rowOff>15240</xdr:rowOff>
    </xdr:to>
    <xdr:pic>
      <xdr:nvPicPr>
        <xdr:cNvPr id="3" name="Slide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9412" t="27425" r="29412" b="25561"/>
        <a:stretch>
          <a:fillRect/>
        </a:stretch>
      </xdr:blipFill>
      <xdr:spPr>
        <a:xfrm>
          <a:off x="744220" y="50800"/>
          <a:ext cx="566420" cy="558800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>
    <xdr:from>
      <xdr:col>0</xdr:col>
      <xdr:colOff>22860</xdr:colOff>
      <xdr:row>0</xdr:row>
      <xdr:rowOff>45720</xdr:rowOff>
    </xdr:from>
    <xdr:to>
      <xdr:col>1</xdr:col>
      <xdr:colOff>326950</xdr:colOff>
      <xdr:row>3</xdr:row>
      <xdr:rowOff>41910</xdr:rowOff>
    </xdr:to>
    <xdr:pic>
      <xdr:nvPicPr>
        <xdr:cNvPr id="4" name="Рисунок 3" descr="ÐÐ°ÑÑÐ¸Ð½ÐºÐ¸ Ð¿Ð¾ Ð·Ð°Ð¿ÑÐ¾ÑÑ Ð»Ð¾Ð³Ð¾ Ð¼Ð¸Ð½ÑÐ¿Ð¾ÑÑ ÑÐ¾ÑÑÐ¸Ð¸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22860" y="45720"/>
          <a:ext cx="669850" cy="590550"/>
        </a:xfrm>
        <a:prstGeom prst="rect">
          <a:avLst/>
        </a:prstGeom>
        <a:ln w="0">
          <a:solidFill>
            <a:schemeClr val="accent2"/>
          </a:solidFill>
        </a:ln>
      </xdr:spPr>
    </xdr:pic>
    <xdr:clientData/>
  </xdr:twoCellAnchor>
  <xdr:twoCellAnchor editAs="oneCell">
    <xdr:from>
      <xdr:col>2</xdr:col>
      <xdr:colOff>190500</xdr:colOff>
      <xdr:row>0</xdr:row>
      <xdr:rowOff>45720</xdr:rowOff>
    </xdr:from>
    <xdr:to>
      <xdr:col>3</xdr:col>
      <xdr:colOff>211455</xdr:colOff>
      <xdr:row>3</xdr:row>
      <xdr:rowOff>38100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18260" y="45720"/>
          <a:ext cx="678180" cy="58674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275591</xdr:colOff>
      <xdr:row>0</xdr:row>
      <xdr:rowOff>53340</xdr:rowOff>
    </xdr:from>
    <xdr:to>
      <xdr:col>5</xdr:col>
      <xdr:colOff>55880</xdr:colOff>
      <xdr:row>3</xdr:row>
      <xdr:rowOff>53340</xdr:rowOff>
    </xdr:to>
    <xdr:pic>
      <xdr:nvPicPr>
        <xdr:cNvPr id="2" name="Рисунок 1" descr="ГОТОВО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711" y="53340"/>
          <a:ext cx="702309" cy="5943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0</xdr:row>
      <xdr:rowOff>50800</xdr:rowOff>
    </xdr:from>
    <xdr:to>
      <xdr:col>2</xdr:col>
      <xdr:colOff>167640</xdr:colOff>
      <xdr:row>3</xdr:row>
      <xdr:rowOff>45720</xdr:rowOff>
    </xdr:to>
    <xdr:pic>
      <xdr:nvPicPr>
        <xdr:cNvPr id="3" name="Slide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9412" t="27425" r="29412" b="25561"/>
        <a:stretch>
          <a:fillRect/>
        </a:stretch>
      </xdr:blipFill>
      <xdr:spPr>
        <a:xfrm>
          <a:off x="708660" y="50800"/>
          <a:ext cx="586740" cy="589280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>
    <xdr:from>
      <xdr:col>0</xdr:col>
      <xdr:colOff>22860</xdr:colOff>
      <xdr:row>0</xdr:row>
      <xdr:rowOff>45720</xdr:rowOff>
    </xdr:from>
    <xdr:to>
      <xdr:col>1</xdr:col>
      <xdr:colOff>326950</xdr:colOff>
      <xdr:row>3</xdr:row>
      <xdr:rowOff>41910</xdr:rowOff>
    </xdr:to>
    <xdr:pic>
      <xdr:nvPicPr>
        <xdr:cNvPr id="4" name="Рисунок 3" descr="ÐÐ°ÑÑÐ¸Ð½ÐºÐ¸ Ð¿Ð¾ Ð·Ð°Ð¿ÑÐ¾ÑÑ Ð»Ð¾Ð³Ð¾ Ð¼Ð¸Ð½ÑÐ¿Ð¾ÑÑ ÑÐ¾ÑÑÐ¸Ð¸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22860" y="45720"/>
          <a:ext cx="669850" cy="590550"/>
        </a:xfrm>
        <a:prstGeom prst="rect">
          <a:avLst/>
        </a:prstGeom>
        <a:ln w="0">
          <a:solidFill>
            <a:schemeClr val="accent2"/>
          </a:solidFill>
        </a:ln>
      </xdr:spPr>
    </xdr:pic>
    <xdr:clientData/>
  </xdr:twoCellAnchor>
  <xdr:twoCellAnchor editAs="oneCell">
    <xdr:from>
      <xdr:col>2</xdr:col>
      <xdr:colOff>160020</xdr:colOff>
      <xdr:row>0</xdr:row>
      <xdr:rowOff>45720</xdr:rowOff>
    </xdr:from>
    <xdr:to>
      <xdr:col>3</xdr:col>
      <xdr:colOff>278130</xdr:colOff>
      <xdr:row>3</xdr:row>
      <xdr:rowOff>45720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87780" y="45720"/>
          <a:ext cx="708660" cy="5943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AX18"/>
  <sheetViews>
    <sheetView zoomScale="120" zoomScaleNormal="120" zoomScaleSheetLayoutView="75" workbookViewId="0">
      <pane ySplit="8" topLeftCell="A9" activePane="bottomLeft" state="frozen"/>
      <selection pane="bottomLeft" activeCell="D15" sqref="D15"/>
    </sheetView>
  </sheetViews>
  <sheetFormatPr defaultColWidth="8.88671875" defaultRowHeight="14.4"/>
  <cols>
    <col min="1" max="1" width="3.33203125" style="20" customWidth="1"/>
    <col min="2" max="2" width="27.5546875" style="20" customWidth="1"/>
    <col min="3" max="3" width="4.6640625" style="20" customWidth="1"/>
    <col min="4" max="11" width="2" style="20" customWidth="1"/>
    <col min="12" max="12" width="2.33203125" style="20" customWidth="1"/>
    <col min="13" max="36" width="2" style="20" customWidth="1"/>
    <col min="37" max="37" width="8.33203125" style="20" customWidth="1"/>
    <col min="38" max="16384" width="8.88671875" style="20"/>
  </cols>
  <sheetData>
    <row r="1" spans="1:50" ht="11.25" customHeight="1">
      <c r="A1" s="359" t="s">
        <v>18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</row>
    <row r="2" spans="1:50" ht="9" customHeight="1">
      <c r="A2" s="359" t="s">
        <v>17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</row>
    <row r="3" spans="1:50" ht="11.25" customHeight="1">
      <c r="B3" s="49"/>
      <c r="D3" s="49"/>
      <c r="E3" s="49"/>
      <c r="F3" s="49"/>
      <c r="G3" s="49"/>
      <c r="H3" s="49"/>
      <c r="I3" s="49"/>
      <c r="J3" s="49"/>
      <c r="K3" s="49"/>
      <c r="L3" s="49"/>
      <c r="M3" s="49" t="s">
        <v>57</v>
      </c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ht="12" customHeight="1">
      <c r="D4" s="49" t="s">
        <v>84</v>
      </c>
      <c r="E4" s="49"/>
      <c r="F4" s="49"/>
      <c r="G4" s="49"/>
      <c r="H4" s="49"/>
      <c r="I4" s="49"/>
      <c r="J4" s="49"/>
      <c r="K4" s="114"/>
      <c r="L4" s="114"/>
      <c r="M4" s="114"/>
      <c r="N4" s="114"/>
      <c r="O4" s="114"/>
      <c r="P4" s="114"/>
      <c r="Q4" s="114"/>
      <c r="R4" s="114"/>
      <c r="S4" s="115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50" ht="9.75" customHeight="1">
      <c r="D5" s="49"/>
      <c r="E5" s="49"/>
      <c r="F5" s="49"/>
      <c r="G5" s="49"/>
      <c r="H5" s="49"/>
      <c r="I5" s="49"/>
      <c r="J5" s="49"/>
      <c r="K5" s="49"/>
      <c r="L5" s="49"/>
      <c r="M5" s="49" t="s">
        <v>75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50" ht="12.75" customHeight="1" thickBot="1">
      <c r="A6" s="40" t="s">
        <v>73</v>
      </c>
      <c r="B6" s="85"/>
      <c r="C6" s="60" t="s">
        <v>129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50" ht="12.75" customHeight="1" thickBot="1">
      <c r="A7" s="58"/>
      <c r="B7" s="3"/>
      <c r="C7" s="60"/>
      <c r="D7" s="365" t="s">
        <v>60</v>
      </c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5" t="s">
        <v>43</v>
      </c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7" t="s">
        <v>130</v>
      </c>
    </row>
    <row r="8" spans="1:50" ht="15" thickBot="1">
      <c r="A8" s="116" t="s">
        <v>1</v>
      </c>
      <c r="B8" s="254" t="s">
        <v>0</v>
      </c>
      <c r="C8" s="84" t="s">
        <v>2</v>
      </c>
      <c r="D8" s="362" t="s">
        <v>131</v>
      </c>
      <c r="E8" s="363"/>
      <c r="F8" s="363"/>
      <c r="G8" s="363"/>
      <c r="H8" s="363"/>
      <c r="I8" s="363"/>
      <c r="J8" s="363"/>
      <c r="K8" s="363"/>
      <c r="L8" s="364"/>
      <c r="M8" s="362" t="s">
        <v>132</v>
      </c>
      <c r="N8" s="363"/>
      <c r="O8" s="363"/>
      <c r="P8" s="363"/>
      <c r="Q8" s="362" t="s">
        <v>96</v>
      </c>
      <c r="R8" s="363"/>
      <c r="S8" s="363"/>
      <c r="T8" s="364"/>
      <c r="U8" s="362" t="s">
        <v>103</v>
      </c>
      <c r="V8" s="363"/>
      <c r="W8" s="363"/>
      <c r="X8" s="363"/>
      <c r="Y8" s="363"/>
      <c r="Z8" s="360" t="s">
        <v>133</v>
      </c>
      <c r="AA8" s="361"/>
      <c r="AB8" s="361"/>
      <c r="AC8" s="360" t="s">
        <v>134</v>
      </c>
      <c r="AD8" s="361"/>
      <c r="AE8" s="361"/>
      <c r="AF8" s="360" t="s">
        <v>135</v>
      </c>
      <c r="AG8" s="361"/>
      <c r="AH8" s="361"/>
      <c r="AI8" s="361"/>
      <c r="AJ8" s="361"/>
      <c r="AK8" s="368"/>
    </row>
    <row r="9" spans="1:50" ht="15" thickBot="1">
      <c r="A9" s="7">
        <v>1</v>
      </c>
      <c r="B9" s="272" t="s">
        <v>147</v>
      </c>
      <c r="C9" s="5">
        <f>D9+J9+M9+U9+W9+AC9+AD9+AK9</f>
        <v>134</v>
      </c>
      <c r="D9" s="255">
        <v>19</v>
      </c>
      <c r="E9" s="256"/>
      <c r="F9" s="256"/>
      <c r="G9" s="256"/>
      <c r="H9" s="256"/>
      <c r="I9" s="256"/>
      <c r="J9" s="257">
        <v>12</v>
      </c>
      <c r="K9" s="258"/>
      <c r="L9" s="259"/>
      <c r="M9" s="260">
        <v>13</v>
      </c>
      <c r="N9" s="258"/>
      <c r="O9" s="258"/>
      <c r="P9" s="258"/>
      <c r="Q9" s="263">
        <v>2</v>
      </c>
      <c r="R9" s="261">
        <v>9</v>
      </c>
      <c r="S9" s="258">
        <v>8</v>
      </c>
      <c r="T9" s="259">
        <v>5</v>
      </c>
      <c r="U9" s="260">
        <v>10</v>
      </c>
      <c r="V9" s="258">
        <v>3</v>
      </c>
      <c r="W9" s="264">
        <v>20</v>
      </c>
      <c r="X9" s="258">
        <v>9</v>
      </c>
      <c r="Y9" s="261">
        <v>7</v>
      </c>
      <c r="Z9" s="263">
        <v>18</v>
      </c>
      <c r="AA9" s="261"/>
      <c r="AB9" s="262"/>
      <c r="AC9" s="260">
        <v>21</v>
      </c>
      <c r="AD9" s="264">
        <v>19</v>
      </c>
      <c r="AE9" s="262">
        <v>16</v>
      </c>
      <c r="AF9" s="263">
        <v>5</v>
      </c>
      <c r="AG9" s="261">
        <v>1</v>
      </c>
      <c r="AH9" s="265">
        <v>8</v>
      </c>
      <c r="AI9" s="265">
        <v>9</v>
      </c>
      <c r="AJ9" s="262">
        <v>16</v>
      </c>
      <c r="AK9" s="266">
        <v>20</v>
      </c>
    </row>
    <row r="10" spans="1:50" ht="15" thickBot="1">
      <c r="A10" s="253">
        <v>2</v>
      </c>
      <c r="B10" s="248" t="s">
        <v>146</v>
      </c>
      <c r="C10" s="5">
        <f>N10+P10+R10+S10+W10+AF10+AG10+AK10</f>
        <v>134</v>
      </c>
      <c r="D10" s="65"/>
      <c r="E10" s="67"/>
      <c r="F10" s="67"/>
      <c r="G10" s="67"/>
      <c r="H10" s="67"/>
      <c r="I10" s="67"/>
      <c r="J10" s="67"/>
      <c r="K10" s="67"/>
      <c r="L10" s="68"/>
      <c r="M10" s="65">
        <v>14</v>
      </c>
      <c r="N10" s="249">
        <v>21</v>
      </c>
      <c r="O10" s="67">
        <v>11</v>
      </c>
      <c r="P10" s="249">
        <v>19</v>
      </c>
      <c r="Q10" s="65">
        <v>15</v>
      </c>
      <c r="R10" s="249">
        <v>16</v>
      </c>
      <c r="S10" s="249">
        <v>20</v>
      </c>
      <c r="T10" s="68">
        <v>11</v>
      </c>
      <c r="U10" s="65">
        <v>16</v>
      </c>
      <c r="V10" s="67">
        <v>14</v>
      </c>
      <c r="W10" s="249">
        <v>18</v>
      </c>
      <c r="X10" s="67">
        <v>11</v>
      </c>
      <c r="Y10" s="67">
        <v>5</v>
      </c>
      <c r="Z10" s="65"/>
      <c r="AA10" s="67"/>
      <c r="AB10" s="68"/>
      <c r="AC10" s="65"/>
      <c r="AD10" s="67"/>
      <c r="AE10" s="68"/>
      <c r="AF10" s="72">
        <v>12</v>
      </c>
      <c r="AG10" s="249">
        <v>10</v>
      </c>
      <c r="AH10" s="67"/>
      <c r="AI10" s="67"/>
      <c r="AJ10" s="68"/>
      <c r="AK10" s="8">
        <v>18</v>
      </c>
    </row>
    <row r="11" spans="1:50" ht="15" thickBot="1">
      <c r="A11" s="117">
        <v>3</v>
      </c>
      <c r="B11" s="89" t="s">
        <v>150</v>
      </c>
      <c r="C11" s="5">
        <f>E11+J11+K11+M11+Q11+AF11+AG11+AK11</f>
        <v>111</v>
      </c>
      <c r="D11" s="69">
        <v>4</v>
      </c>
      <c r="E11" s="102">
        <v>14</v>
      </c>
      <c r="F11" s="101">
        <v>9</v>
      </c>
      <c r="G11" s="101">
        <v>8</v>
      </c>
      <c r="H11" s="101">
        <v>7</v>
      </c>
      <c r="I11" s="101">
        <v>6</v>
      </c>
      <c r="J11" s="102">
        <v>15</v>
      </c>
      <c r="K11" s="126">
        <v>17</v>
      </c>
      <c r="L11" s="251">
        <v>14</v>
      </c>
      <c r="M11" s="86">
        <v>16</v>
      </c>
      <c r="N11" s="83"/>
      <c r="O11" s="83"/>
      <c r="P11" s="83"/>
      <c r="Q11" s="86">
        <v>14</v>
      </c>
      <c r="R11" s="74">
        <v>13</v>
      </c>
      <c r="S11" s="83">
        <v>3</v>
      </c>
      <c r="T11" s="251">
        <v>1</v>
      </c>
      <c r="U11" s="61">
        <v>12</v>
      </c>
      <c r="V11" s="62"/>
      <c r="W11" s="62"/>
      <c r="X11" s="62"/>
      <c r="Y11" s="63"/>
      <c r="Z11" s="61"/>
      <c r="AA11" s="63"/>
      <c r="AB11" s="64"/>
      <c r="AC11" s="61"/>
      <c r="AD11" s="62"/>
      <c r="AE11" s="64"/>
      <c r="AF11" s="86">
        <v>1</v>
      </c>
      <c r="AG11" s="87">
        <v>18</v>
      </c>
      <c r="AH11" s="122"/>
      <c r="AI11" s="122"/>
      <c r="AJ11" s="252"/>
      <c r="AK11" s="8">
        <v>16</v>
      </c>
    </row>
    <row r="12" spans="1:50" ht="15" thickBot="1">
      <c r="A12" s="57">
        <v>4</v>
      </c>
      <c r="B12" s="273" t="s">
        <v>136</v>
      </c>
      <c r="C12" s="5">
        <f>D12+Q12+U12+V12+Z12+AH12+AK12</f>
        <v>101</v>
      </c>
      <c r="D12" s="99">
        <v>21</v>
      </c>
      <c r="E12" s="102"/>
      <c r="F12" s="102"/>
      <c r="G12" s="102"/>
      <c r="H12" s="102"/>
      <c r="I12" s="102"/>
      <c r="J12" s="102"/>
      <c r="K12" s="87"/>
      <c r="L12" s="88"/>
      <c r="M12" s="86"/>
      <c r="N12" s="126"/>
      <c r="O12" s="126"/>
      <c r="P12" s="126"/>
      <c r="Q12" s="86">
        <v>10</v>
      </c>
      <c r="R12" s="87"/>
      <c r="S12" s="126"/>
      <c r="T12" s="88"/>
      <c r="U12" s="70">
        <v>6</v>
      </c>
      <c r="V12" s="71">
        <v>15</v>
      </c>
      <c r="W12" s="62"/>
      <c r="X12" s="62"/>
      <c r="Y12" s="63"/>
      <c r="Z12" s="70">
        <v>21</v>
      </c>
      <c r="AA12" s="63"/>
      <c r="AB12" s="64"/>
      <c r="AC12" s="61"/>
      <c r="AD12" s="62"/>
      <c r="AE12" s="64"/>
      <c r="AF12" s="75">
        <v>2</v>
      </c>
      <c r="AG12" s="74">
        <v>13</v>
      </c>
      <c r="AH12" s="216">
        <v>14</v>
      </c>
      <c r="AI12" s="122">
        <v>1</v>
      </c>
      <c r="AJ12" s="252">
        <v>6</v>
      </c>
      <c r="AK12" s="8">
        <v>14</v>
      </c>
    </row>
    <row r="13" spans="1:50" ht="15" thickBot="1">
      <c r="A13" s="8">
        <v>5</v>
      </c>
      <c r="B13" s="274" t="s">
        <v>148</v>
      </c>
      <c r="C13" s="5">
        <f>D13+Q13+U13+V13+W13+AD13+AJ13+AK13</f>
        <v>89</v>
      </c>
      <c r="D13" s="72">
        <v>11</v>
      </c>
      <c r="E13" s="66"/>
      <c r="F13" s="66"/>
      <c r="G13" s="66"/>
      <c r="H13" s="66"/>
      <c r="I13" s="66"/>
      <c r="J13" s="66"/>
      <c r="K13" s="63"/>
      <c r="L13" s="64"/>
      <c r="M13" s="61">
        <v>1</v>
      </c>
      <c r="N13" s="62"/>
      <c r="O13" s="62"/>
      <c r="P13" s="62"/>
      <c r="Q13" s="70">
        <v>6</v>
      </c>
      <c r="R13" s="63"/>
      <c r="S13" s="62"/>
      <c r="T13" s="64"/>
      <c r="U13" s="70">
        <v>8</v>
      </c>
      <c r="V13" s="71">
        <v>1</v>
      </c>
      <c r="W13" s="71">
        <v>13</v>
      </c>
      <c r="X13" s="62"/>
      <c r="Y13" s="63"/>
      <c r="Z13" s="61"/>
      <c r="AA13" s="63"/>
      <c r="AB13" s="64"/>
      <c r="AC13" s="61">
        <v>14</v>
      </c>
      <c r="AD13" s="71">
        <v>15</v>
      </c>
      <c r="AE13" s="64"/>
      <c r="AF13" s="61">
        <v>11</v>
      </c>
      <c r="AG13" s="63">
        <v>3</v>
      </c>
      <c r="AH13" s="120"/>
      <c r="AI13" s="120">
        <v>4</v>
      </c>
      <c r="AJ13" s="279">
        <v>20</v>
      </c>
      <c r="AK13" s="8">
        <v>15</v>
      </c>
    </row>
    <row r="14" spans="1:50" ht="15" thickBot="1">
      <c r="A14" s="8">
        <v>6</v>
      </c>
      <c r="B14" s="275" t="s">
        <v>149</v>
      </c>
      <c r="C14" s="105">
        <f>D14+M14+N14+Q14+R14+Z14+AF14+AK14</f>
        <v>77</v>
      </c>
      <c r="D14" s="92">
        <v>13</v>
      </c>
      <c r="E14" s="104"/>
      <c r="F14" s="104"/>
      <c r="G14" s="104"/>
      <c r="H14" s="104"/>
      <c r="I14" s="104"/>
      <c r="J14" s="104">
        <v>4</v>
      </c>
      <c r="K14" s="95"/>
      <c r="L14" s="96"/>
      <c r="M14" s="92">
        <v>8</v>
      </c>
      <c r="N14" s="127">
        <v>7</v>
      </c>
      <c r="O14" s="104"/>
      <c r="P14" s="104"/>
      <c r="Q14" s="92">
        <v>12</v>
      </c>
      <c r="R14" s="93">
        <v>7</v>
      </c>
      <c r="S14" s="104"/>
      <c r="T14" s="96"/>
      <c r="U14" s="94"/>
      <c r="V14" s="104"/>
      <c r="W14" s="104"/>
      <c r="X14" s="104"/>
      <c r="Y14" s="95"/>
      <c r="Z14" s="92">
        <v>16</v>
      </c>
      <c r="AA14" s="95"/>
      <c r="AB14" s="96"/>
      <c r="AC14" s="94"/>
      <c r="AD14" s="104"/>
      <c r="AE14" s="96"/>
      <c r="AF14" s="92">
        <v>1</v>
      </c>
      <c r="AG14" s="95"/>
      <c r="AH14" s="123"/>
      <c r="AI14" s="123"/>
      <c r="AJ14" s="96"/>
      <c r="AK14" s="8">
        <v>13</v>
      </c>
    </row>
    <row r="15" spans="1:50" ht="15" thickBot="1">
      <c r="A15" s="8">
        <v>7</v>
      </c>
      <c r="B15" s="248" t="s">
        <v>278</v>
      </c>
      <c r="C15" s="105">
        <f>D15+E15+F15+G15+Q15+Z15</f>
        <v>51</v>
      </c>
      <c r="D15" s="72">
        <v>2</v>
      </c>
      <c r="E15" s="73">
        <v>1</v>
      </c>
      <c r="F15" s="73">
        <v>10</v>
      </c>
      <c r="G15" s="73">
        <v>5</v>
      </c>
      <c r="H15" s="73"/>
      <c r="I15" s="73"/>
      <c r="J15" s="73"/>
      <c r="K15" s="249"/>
      <c r="L15" s="250"/>
      <c r="M15" s="72"/>
      <c r="N15" s="73"/>
      <c r="O15" s="73"/>
      <c r="P15" s="73"/>
      <c r="Q15" s="72">
        <v>18</v>
      </c>
      <c r="R15" s="67"/>
      <c r="S15" s="66"/>
      <c r="T15" s="68"/>
      <c r="U15" s="65"/>
      <c r="V15" s="66"/>
      <c r="W15" s="66"/>
      <c r="X15" s="66"/>
      <c r="Y15" s="67"/>
      <c r="Z15" s="72">
        <v>15</v>
      </c>
      <c r="AA15" s="67"/>
      <c r="AB15" s="68"/>
      <c r="AC15" s="65"/>
      <c r="AD15" s="66"/>
      <c r="AE15" s="68"/>
      <c r="AF15" s="65"/>
      <c r="AG15" s="67"/>
      <c r="AH15" s="148"/>
      <c r="AI15" s="148"/>
      <c r="AJ15" s="68"/>
      <c r="AK15" s="124"/>
    </row>
    <row r="16" spans="1:50" ht="15" thickBot="1">
      <c r="A16" s="57">
        <v>8</v>
      </c>
      <c r="B16" s="103" t="s">
        <v>137</v>
      </c>
      <c r="C16" s="105">
        <f>M16+N16+AF16+AG16</f>
        <v>44</v>
      </c>
      <c r="D16" s="69"/>
      <c r="E16" s="101"/>
      <c r="F16" s="101"/>
      <c r="G16" s="101"/>
      <c r="H16" s="101"/>
      <c r="I16" s="101"/>
      <c r="J16" s="101"/>
      <c r="K16" s="97"/>
      <c r="L16" s="98"/>
      <c r="M16" s="99">
        <v>12</v>
      </c>
      <c r="N16" s="102">
        <v>10</v>
      </c>
      <c r="O16" s="101"/>
      <c r="P16" s="101"/>
      <c r="Q16" s="69"/>
      <c r="R16" s="97"/>
      <c r="S16" s="101"/>
      <c r="T16" s="98"/>
      <c r="U16" s="65"/>
      <c r="V16" s="66"/>
      <c r="W16" s="66"/>
      <c r="X16" s="66"/>
      <c r="Y16" s="67"/>
      <c r="Z16" s="65"/>
      <c r="AA16" s="67"/>
      <c r="AB16" s="68"/>
      <c r="AC16" s="65"/>
      <c r="AD16" s="66"/>
      <c r="AE16" s="68"/>
      <c r="AF16" s="99">
        <v>7</v>
      </c>
      <c r="AG16" s="100">
        <v>15</v>
      </c>
      <c r="AH16" s="121"/>
      <c r="AI16" s="121"/>
      <c r="AJ16" s="98"/>
      <c r="AK16" s="124"/>
    </row>
    <row r="17" spans="1:37" ht="15" thickBot="1">
      <c r="A17" s="118">
        <v>9</v>
      </c>
      <c r="B17" s="276" t="s">
        <v>293</v>
      </c>
      <c r="C17" s="105">
        <f>N17+O17+P17+Q17+U17+Z17</f>
        <v>34</v>
      </c>
      <c r="D17" s="267"/>
      <c r="E17" s="268"/>
      <c r="F17" s="268"/>
      <c r="G17" s="268"/>
      <c r="H17" s="268"/>
      <c r="I17" s="268"/>
      <c r="J17" s="268"/>
      <c r="K17" s="269"/>
      <c r="L17" s="270"/>
      <c r="M17" s="267">
        <v>2</v>
      </c>
      <c r="N17" s="271">
        <v>5</v>
      </c>
      <c r="O17" s="271">
        <v>4</v>
      </c>
      <c r="P17" s="271">
        <v>3</v>
      </c>
      <c r="Q17" s="277">
        <v>4</v>
      </c>
      <c r="R17" s="269"/>
      <c r="S17" s="268"/>
      <c r="T17" s="270"/>
      <c r="U17" s="277">
        <v>4</v>
      </c>
      <c r="V17" s="268">
        <v>2</v>
      </c>
      <c r="W17" s="268"/>
      <c r="X17" s="268"/>
      <c r="Y17" s="269"/>
      <c r="Z17" s="277">
        <v>14</v>
      </c>
      <c r="AA17" s="269"/>
      <c r="AB17" s="270"/>
      <c r="AC17" s="267"/>
      <c r="AD17" s="268"/>
      <c r="AE17" s="270"/>
      <c r="AF17" s="267"/>
      <c r="AG17" s="269"/>
      <c r="AH17" s="278"/>
      <c r="AI17" s="278"/>
      <c r="AJ17" s="270"/>
      <c r="AK17" s="125"/>
    </row>
    <row r="18" spans="1:37">
      <c r="B18" s="60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</row>
  </sheetData>
  <sortState ref="A9:AU17">
    <sortCondition descending="1" ref="C9:C17"/>
  </sortState>
  <mergeCells count="12">
    <mergeCell ref="AK7:AK8"/>
    <mergeCell ref="Q8:T8"/>
    <mergeCell ref="U8:Y8"/>
    <mergeCell ref="AC8:AE8"/>
    <mergeCell ref="A2:AJ2"/>
    <mergeCell ref="A1:AJ1"/>
    <mergeCell ref="AF8:AJ8"/>
    <mergeCell ref="D8:L8"/>
    <mergeCell ref="M8:P8"/>
    <mergeCell ref="D7:Y7"/>
    <mergeCell ref="Z7:AJ7"/>
    <mergeCell ref="Z8:AB8"/>
  </mergeCells>
  <pageMargins left="0.69999998807907104" right="0.69999998807907104" top="0.75" bottom="0.75" header="0.30000001192092896" footer="0.30000001192092896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110" zoomScaleNormal="110" workbookViewId="0">
      <selection activeCell="O9" sqref="O9"/>
    </sheetView>
  </sheetViews>
  <sheetFormatPr defaultColWidth="9.109375" defaultRowHeight="14.4"/>
  <cols>
    <col min="1" max="1" width="5.33203125" style="20" customWidth="1"/>
    <col min="2" max="2" width="11.109375" style="20" customWidth="1"/>
    <col min="3" max="3" width="10" style="20" customWidth="1"/>
    <col min="4" max="4" width="7.5546875" style="20" customWidth="1"/>
    <col min="5" max="5" width="7.33203125" style="20" customWidth="1"/>
    <col min="6" max="6" width="6" style="20" customWidth="1"/>
    <col min="7" max="8" width="8" style="20" customWidth="1"/>
    <col min="9" max="9" width="7" style="20" customWidth="1"/>
    <col min="10" max="10" width="7.109375" style="11" customWidth="1"/>
    <col min="11" max="11" width="7.88671875" style="20" customWidth="1"/>
    <col min="12" max="12" width="8.44140625" style="20" customWidth="1"/>
    <col min="13" max="13" width="8.88671875" style="20" customWidth="1"/>
    <col min="14" max="14" width="9.5546875" style="20" customWidth="1"/>
    <col min="15" max="16384" width="9.109375" style="20"/>
  </cols>
  <sheetData>
    <row r="1" spans="1:15" ht="18.75" customHeight="1">
      <c r="A1" s="21"/>
      <c r="B1" s="21"/>
      <c r="C1" s="21"/>
      <c r="D1" s="21"/>
      <c r="E1" s="21"/>
      <c r="F1" s="21"/>
      <c r="G1" s="21" t="s">
        <v>18</v>
      </c>
      <c r="H1" s="21"/>
      <c r="I1" s="21"/>
      <c r="J1" s="21"/>
      <c r="K1" s="21"/>
      <c r="L1" s="21"/>
      <c r="M1" s="301"/>
    </row>
    <row r="2" spans="1:15" ht="18.75" customHeight="1">
      <c r="A2" s="21"/>
      <c r="B2" s="21"/>
      <c r="C2" s="21"/>
      <c r="D2" s="21"/>
      <c r="E2" s="21"/>
      <c r="F2" s="21"/>
      <c r="G2" s="49" t="s">
        <v>17</v>
      </c>
      <c r="H2" s="21"/>
      <c r="I2" s="21"/>
      <c r="J2" s="21"/>
      <c r="K2" s="21"/>
      <c r="L2" s="21"/>
      <c r="M2" s="21"/>
      <c r="N2" s="21"/>
    </row>
    <row r="3" spans="1:15" ht="18.75" customHeight="1">
      <c r="A3" s="80"/>
      <c r="B3" s="80"/>
      <c r="C3" s="80"/>
      <c r="D3" s="80"/>
      <c r="E3" s="80"/>
      <c r="F3" s="80"/>
      <c r="G3" s="80"/>
      <c r="H3" s="80"/>
      <c r="I3" s="80"/>
      <c r="J3" s="354" t="s">
        <v>331</v>
      </c>
      <c r="K3" s="51"/>
      <c r="L3" s="354"/>
      <c r="M3" s="354"/>
      <c r="N3" s="354"/>
    </row>
    <row r="4" spans="1:15" ht="18" customHeight="1">
      <c r="A4" s="40" t="s">
        <v>73</v>
      </c>
      <c r="B4" s="40"/>
      <c r="C4" s="40"/>
      <c r="D4" s="21"/>
      <c r="F4" s="114"/>
      <c r="G4" s="114" t="s">
        <v>19</v>
      </c>
      <c r="H4" s="114"/>
      <c r="I4" s="114"/>
      <c r="J4" s="433" t="s">
        <v>330</v>
      </c>
      <c r="K4" s="434"/>
      <c r="L4" s="434"/>
      <c r="M4" s="434"/>
      <c r="N4" s="435"/>
    </row>
    <row r="5" spans="1:15" ht="18" customHeight="1">
      <c r="A5" s="373" t="s">
        <v>36</v>
      </c>
      <c r="B5" s="374"/>
      <c r="C5" s="375"/>
      <c r="D5" s="130" t="s">
        <v>84</v>
      </c>
      <c r="F5" s="114"/>
      <c r="G5" s="114"/>
      <c r="H5" s="114"/>
      <c r="I5" s="114"/>
      <c r="J5" s="114"/>
    </row>
    <row r="6" spans="1:15" ht="18" customHeight="1">
      <c r="A6" s="376"/>
      <c r="B6" s="377"/>
      <c r="C6" s="378"/>
      <c r="D6" s="23"/>
      <c r="E6" s="379" t="s">
        <v>75</v>
      </c>
      <c r="F6" s="379"/>
      <c r="G6" s="379"/>
      <c r="H6" s="379"/>
      <c r="I6" s="379"/>
      <c r="J6" s="379"/>
      <c r="L6" s="436" t="s">
        <v>50</v>
      </c>
      <c r="M6" s="436"/>
      <c r="N6" s="436"/>
    </row>
    <row r="7" spans="1:15" ht="18" customHeight="1">
      <c r="A7" s="380"/>
      <c r="B7" s="380"/>
      <c r="C7" s="380"/>
      <c r="D7" s="23"/>
      <c r="E7" s="418" t="s">
        <v>48</v>
      </c>
      <c r="F7" s="418"/>
      <c r="G7" s="418"/>
      <c r="H7" s="418"/>
      <c r="I7" s="425" t="s">
        <v>21</v>
      </c>
      <c r="J7" s="425"/>
      <c r="K7" s="425"/>
      <c r="L7" s="425"/>
      <c r="M7" s="425"/>
      <c r="N7" s="425"/>
      <c r="O7" s="353"/>
    </row>
    <row r="8" spans="1:15" ht="18" customHeight="1">
      <c r="A8" s="15" t="s">
        <v>42</v>
      </c>
      <c r="B8" s="16"/>
      <c r="C8" s="24"/>
      <c r="D8" s="25"/>
      <c r="E8" s="77"/>
      <c r="F8" s="77"/>
      <c r="G8" s="77"/>
      <c r="H8" s="77"/>
      <c r="I8" s="78" t="s">
        <v>63</v>
      </c>
      <c r="J8" s="78" t="s">
        <v>62</v>
      </c>
      <c r="K8" s="78" t="s">
        <v>61</v>
      </c>
      <c r="L8" s="302" t="s">
        <v>8</v>
      </c>
      <c r="M8" s="302" t="s">
        <v>9</v>
      </c>
      <c r="N8" s="302" t="s">
        <v>49</v>
      </c>
    </row>
    <row r="9" spans="1:15" ht="18" customHeight="1">
      <c r="A9" s="6" t="s">
        <v>24</v>
      </c>
      <c r="B9" s="16"/>
      <c r="C9" s="24"/>
      <c r="D9" s="25"/>
      <c r="E9" s="383"/>
      <c r="F9" s="379"/>
      <c r="G9" s="379"/>
      <c r="H9" s="419"/>
      <c r="I9" s="79"/>
      <c r="J9" s="79"/>
      <c r="K9" s="79"/>
      <c r="L9" s="42"/>
      <c r="M9" s="42"/>
      <c r="N9" s="42"/>
    </row>
    <row r="10" spans="1:15" ht="7.5" customHeight="1">
      <c r="A10" s="4"/>
      <c r="B10" s="4"/>
      <c r="C10" s="4"/>
      <c r="D10" s="4"/>
      <c r="E10" s="4"/>
      <c r="F10" s="4"/>
      <c r="G10" s="4"/>
      <c r="H10" s="4"/>
      <c r="I10" s="4"/>
      <c r="J10" s="27"/>
      <c r="K10" s="4"/>
      <c r="L10" s="4"/>
      <c r="M10" s="4"/>
    </row>
    <row r="11" spans="1:15" ht="18" customHeight="1" thickBot="1">
      <c r="A11" s="324" t="s">
        <v>56</v>
      </c>
      <c r="B11" s="324"/>
      <c r="C11" s="325" t="s">
        <v>310</v>
      </c>
      <c r="D11" s="325"/>
      <c r="E11" s="325"/>
      <c r="F11" s="326"/>
      <c r="G11" s="326"/>
      <c r="H11" s="326"/>
      <c r="I11" s="326"/>
      <c r="J11" s="326" t="s">
        <v>332</v>
      </c>
      <c r="L11" s="355">
        <v>20</v>
      </c>
      <c r="M11" s="328"/>
      <c r="N11" s="329"/>
    </row>
    <row r="12" spans="1:15" ht="33.75" customHeight="1" thickBot="1">
      <c r="A12" s="106" t="s">
        <v>25</v>
      </c>
      <c r="B12" s="300" t="s">
        <v>51</v>
      </c>
      <c r="C12" s="422" t="s">
        <v>26</v>
      </c>
      <c r="D12" s="422"/>
      <c r="E12" s="422"/>
      <c r="F12" s="91" t="s">
        <v>27</v>
      </c>
      <c r="G12" s="91" t="s">
        <v>28</v>
      </c>
      <c r="H12" s="91" t="s">
        <v>52</v>
      </c>
      <c r="I12" s="90" t="s">
        <v>53</v>
      </c>
      <c r="J12" s="91" t="s">
        <v>54</v>
      </c>
      <c r="K12" s="91" t="s">
        <v>31</v>
      </c>
      <c r="L12" s="423" t="s">
        <v>33</v>
      </c>
      <c r="M12" s="423"/>
      <c r="N12" s="424"/>
    </row>
    <row r="13" spans="1:15" ht="18" customHeight="1" thickBot="1">
      <c r="A13" s="416" t="s">
        <v>329</v>
      </c>
      <c r="B13" s="81">
        <v>1</v>
      </c>
      <c r="C13" s="421" t="s">
        <v>254</v>
      </c>
      <c r="D13" s="421"/>
      <c r="E13" s="421"/>
      <c r="F13" s="341">
        <v>2012</v>
      </c>
      <c r="G13" s="352" t="s">
        <v>304</v>
      </c>
      <c r="H13" s="310">
        <v>45.6</v>
      </c>
      <c r="I13" s="108">
        <f>J13</f>
        <v>28</v>
      </c>
      <c r="J13" s="44">
        <v>28</v>
      </c>
      <c r="K13" s="344" t="s">
        <v>304</v>
      </c>
      <c r="L13" s="413" t="s">
        <v>155</v>
      </c>
      <c r="M13" s="413"/>
      <c r="N13" s="143"/>
    </row>
    <row r="14" spans="1:15" ht="18" customHeight="1" thickBot="1">
      <c r="A14" s="417"/>
      <c r="B14" s="45">
        <v>2</v>
      </c>
      <c r="C14" s="402" t="s">
        <v>210</v>
      </c>
      <c r="D14" s="402"/>
      <c r="E14" s="402"/>
      <c r="F14" s="54">
        <v>2009</v>
      </c>
      <c r="G14" s="55" t="s">
        <v>319</v>
      </c>
      <c r="H14" s="56">
        <v>62.9</v>
      </c>
      <c r="I14" s="46">
        <f>J14-J13</f>
        <v>25</v>
      </c>
      <c r="J14" s="46">
        <v>53</v>
      </c>
      <c r="K14" s="339" t="s">
        <v>304</v>
      </c>
      <c r="L14" s="414" t="s">
        <v>155</v>
      </c>
      <c r="M14" s="414"/>
      <c r="N14" s="330"/>
    </row>
    <row r="15" spans="1:15" ht="18" customHeight="1" thickBot="1">
      <c r="A15" s="417"/>
      <c r="B15" s="45">
        <v>3</v>
      </c>
      <c r="C15" s="402" t="s">
        <v>191</v>
      </c>
      <c r="D15" s="402"/>
      <c r="E15" s="402"/>
      <c r="F15" s="54">
        <v>2006</v>
      </c>
      <c r="G15" s="55" t="s">
        <v>61</v>
      </c>
      <c r="H15" s="139">
        <v>72.3</v>
      </c>
      <c r="I15" s="46">
        <f t="shared" ref="I15:I16" si="0">J15-J14</f>
        <v>33</v>
      </c>
      <c r="J15" s="138">
        <v>86</v>
      </c>
      <c r="K15" s="339" t="s">
        <v>304</v>
      </c>
      <c r="L15" s="414" t="s">
        <v>155</v>
      </c>
      <c r="M15" s="414"/>
      <c r="N15" s="330"/>
    </row>
    <row r="16" spans="1:15" ht="18" customHeight="1" thickBot="1">
      <c r="A16" s="417"/>
      <c r="B16" s="48">
        <v>4</v>
      </c>
      <c r="C16" s="420" t="s">
        <v>160</v>
      </c>
      <c r="D16" s="420"/>
      <c r="E16" s="420"/>
      <c r="F16" s="222">
        <v>2009</v>
      </c>
      <c r="G16" s="223">
        <v>1</v>
      </c>
      <c r="H16" s="224">
        <v>94.2</v>
      </c>
      <c r="I16" s="76">
        <f t="shared" si="0"/>
        <v>30</v>
      </c>
      <c r="J16" s="76">
        <v>116</v>
      </c>
      <c r="K16" s="345" t="s">
        <v>304</v>
      </c>
      <c r="L16" s="415" t="s">
        <v>155</v>
      </c>
      <c r="M16" s="415"/>
      <c r="N16" s="144"/>
    </row>
    <row r="17" spans="1:14" ht="18" customHeight="1" thickBot="1">
      <c r="A17" s="331"/>
      <c r="B17" s="331"/>
      <c r="C17" s="325"/>
      <c r="D17" s="325"/>
      <c r="E17" s="325"/>
      <c r="F17" s="49"/>
      <c r="G17" s="332" t="s">
        <v>55</v>
      </c>
      <c r="H17" s="333">
        <f>SUM(H13:H16)</f>
        <v>275</v>
      </c>
      <c r="I17" s="326"/>
      <c r="J17" s="358">
        <f>J16</f>
        <v>116</v>
      </c>
      <c r="K17" s="357"/>
      <c r="L17" s="327"/>
      <c r="M17" s="329"/>
      <c r="N17" s="329"/>
    </row>
    <row r="18" spans="1:14" ht="18" customHeight="1" thickBot="1">
      <c r="A18" s="324" t="s">
        <v>56</v>
      </c>
      <c r="B18" s="324"/>
      <c r="C18" s="325" t="s">
        <v>238</v>
      </c>
      <c r="D18" s="325"/>
      <c r="E18" s="325"/>
      <c r="F18" s="326"/>
      <c r="G18" s="326"/>
      <c r="H18" s="326"/>
      <c r="I18" s="326"/>
      <c r="J18" s="326" t="s">
        <v>332</v>
      </c>
      <c r="K18" s="326"/>
      <c r="L18" s="356">
        <v>18</v>
      </c>
      <c r="M18" s="328"/>
      <c r="N18" s="329"/>
    </row>
    <row r="19" spans="1:14" ht="34.5" customHeight="1" thickBot="1">
      <c r="A19" s="106" t="s">
        <v>25</v>
      </c>
      <c r="B19" s="300" t="s">
        <v>51</v>
      </c>
      <c r="C19" s="422" t="s">
        <v>26</v>
      </c>
      <c r="D19" s="422"/>
      <c r="E19" s="422"/>
      <c r="F19" s="91" t="s">
        <v>27</v>
      </c>
      <c r="G19" s="91" t="s">
        <v>28</v>
      </c>
      <c r="H19" s="91" t="s">
        <v>52</v>
      </c>
      <c r="I19" s="90" t="s">
        <v>53</v>
      </c>
      <c r="J19" s="91" t="s">
        <v>54</v>
      </c>
      <c r="K19" s="91" t="s">
        <v>31</v>
      </c>
      <c r="L19" s="423" t="s">
        <v>33</v>
      </c>
      <c r="M19" s="423"/>
      <c r="N19" s="424"/>
    </row>
    <row r="20" spans="1:14" ht="18" customHeight="1" thickBot="1">
      <c r="A20" s="416" t="s">
        <v>325</v>
      </c>
      <c r="B20" s="81">
        <v>1</v>
      </c>
      <c r="C20" s="421" t="s">
        <v>232</v>
      </c>
      <c r="D20" s="421"/>
      <c r="E20" s="421"/>
      <c r="F20" s="341">
        <v>2010</v>
      </c>
      <c r="G20" s="344" t="s">
        <v>316</v>
      </c>
      <c r="H20" s="107">
        <v>67.7</v>
      </c>
      <c r="I20" s="108">
        <f>J20</f>
        <v>29</v>
      </c>
      <c r="J20" s="44">
        <v>29</v>
      </c>
      <c r="K20" s="344" t="s">
        <v>304</v>
      </c>
      <c r="L20" s="413" t="s">
        <v>173</v>
      </c>
      <c r="M20" s="413"/>
      <c r="N20" s="335"/>
    </row>
    <row r="21" spans="1:14" ht="18" customHeight="1" thickBot="1">
      <c r="A21" s="417"/>
      <c r="B21" s="45">
        <v>2</v>
      </c>
      <c r="C21" s="402" t="s">
        <v>213</v>
      </c>
      <c r="D21" s="402"/>
      <c r="E21" s="402"/>
      <c r="F21" s="54">
        <v>2008</v>
      </c>
      <c r="G21" s="339">
        <v>1</v>
      </c>
      <c r="H21" s="59">
        <v>67.2</v>
      </c>
      <c r="I21" s="46">
        <f>J21-J20</f>
        <v>39</v>
      </c>
      <c r="J21" s="46">
        <v>68</v>
      </c>
      <c r="K21" s="339" t="s">
        <v>304</v>
      </c>
      <c r="L21" s="414" t="s">
        <v>173</v>
      </c>
      <c r="M21" s="414"/>
      <c r="N21" s="330"/>
    </row>
    <row r="22" spans="1:14" ht="18" customHeight="1" thickBot="1">
      <c r="A22" s="417"/>
      <c r="B22" s="45">
        <v>3</v>
      </c>
      <c r="C22" s="402" t="s">
        <v>217</v>
      </c>
      <c r="D22" s="402"/>
      <c r="E22" s="402"/>
      <c r="F22" s="54">
        <v>2008</v>
      </c>
      <c r="G22" s="339">
        <v>1</v>
      </c>
      <c r="H22" s="139">
        <v>94.3</v>
      </c>
      <c r="I22" s="46">
        <f t="shared" ref="I22:I23" si="1">J22-J21</f>
        <v>26</v>
      </c>
      <c r="J22" s="138">
        <v>94</v>
      </c>
      <c r="K22" s="339" t="s">
        <v>304</v>
      </c>
      <c r="L22" s="414" t="s">
        <v>173</v>
      </c>
      <c r="M22" s="414"/>
      <c r="N22" s="330"/>
    </row>
    <row r="23" spans="1:14" ht="18" customHeight="1" thickBot="1">
      <c r="A23" s="417"/>
      <c r="B23" s="48">
        <v>4</v>
      </c>
      <c r="C23" s="420" t="s">
        <v>171</v>
      </c>
      <c r="D23" s="420"/>
      <c r="E23" s="420"/>
      <c r="F23" s="222">
        <v>2012</v>
      </c>
      <c r="G23" s="345" t="s">
        <v>304</v>
      </c>
      <c r="H23" s="110">
        <v>41.1</v>
      </c>
      <c r="I23" s="76">
        <f t="shared" si="1"/>
        <v>8</v>
      </c>
      <c r="J23" s="76">
        <v>102</v>
      </c>
      <c r="K23" s="345" t="s">
        <v>304</v>
      </c>
      <c r="L23" s="415" t="s">
        <v>173</v>
      </c>
      <c r="M23" s="415"/>
      <c r="N23" s="337"/>
    </row>
    <row r="24" spans="1:14" ht="18" customHeight="1" thickBot="1">
      <c r="A24" s="331"/>
      <c r="B24" s="331"/>
      <c r="C24" s="325"/>
      <c r="D24" s="325"/>
      <c r="E24" s="325"/>
      <c r="F24" s="49"/>
      <c r="G24" s="332" t="s">
        <v>55</v>
      </c>
      <c r="H24" s="333">
        <f>SUM(H20:H23)</f>
        <v>270.3</v>
      </c>
      <c r="I24" s="326"/>
      <c r="J24" s="334">
        <f>J23</f>
        <v>102</v>
      </c>
      <c r="K24" s="338"/>
      <c r="L24" s="327"/>
      <c r="M24" s="329"/>
      <c r="N24" s="329"/>
    </row>
    <row r="25" spans="1:14" ht="18" customHeight="1" thickBot="1">
      <c r="A25" s="324" t="s">
        <v>56</v>
      </c>
      <c r="B25" s="324"/>
      <c r="C25" s="325" t="s">
        <v>309</v>
      </c>
      <c r="D25" s="325"/>
      <c r="E25" s="325"/>
      <c r="F25" s="326"/>
      <c r="G25" s="326"/>
      <c r="H25" s="326"/>
      <c r="I25" s="326"/>
      <c r="J25" s="326" t="s">
        <v>332</v>
      </c>
      <c r="K25" s="326"/>
      <c r="L25" s="356">
        <v>16</v>
      </c>
      <c r="M25" s="328"/>
      <c r="N25" s="329"/>
    </row>
    <row r="26" spans="1:14" ht="35.25" customHeight="1" thickBot="1">
      <c r="A26" s="106" t="s">
        <v>25</v>
      </c>
      <c r="B26" s="300" t="s">
        <v>51</v>
      </c>
      <c r="C26" s="422" t="s">
        <v>26</v>
      </c>
      <c r="D26" s="422"/>
      <c r="E26" s="422"/>
      <c r="F26" s="91" t="s">
        <v>27</v>
      </c>
      <c r="G26" s="91" t="s">
        <v>28</v>
      </c>
      <c r="H26" s="91" t="s">
        <v>52</v>
      </c>
      <c r="I26" s="90" t="s">
        <v>53</v>
      </c>
      <c r="J26" s="91" t="s">
        <v>54</v>
      </c>
      <c r="K26" s="91" t="s">
        <v>31</v>
      </c>
      <c r="L26" s="423" t="s">
        <v>33</v>
      </c>
      <c r="M26" s="423"/>
      <c r="N26" s="424"/>
    </row>
    <row r="27" spans="1:14" ht="18" customHeight="1" thickBot="1">
      <c r="A27" s="416" t="s">
        <v>324</v>
      </c>
      <c r="B27" s="81">
        <v>1</v>
      </c>
      <c r="C27" s="421" t="s">
        <v>246</v>
      </c>
      <c r="D27" s="421"/>
      <c r="E27" s="421"/>
      <c r="F27" s="341">
        <v>2011</v>
      </c>
      <c r="G27" s="344" t="s">
        <v>304</v>
      </c>
      <c r="H27" s="107">
        <v>50.5</v>
      </c>
      <c r="I27" s="108">
        <f>J27</f>
        <v>27</v>
      </c>
      <c r="J27" s="44">
        <v>27</v>
      </c>
      <c r="K27" s="344" t="s">
        <v>304</v>
      </c>
      <c r="L27" s="426" t="s">
        <v>177</v>
      </c>
      <c r="M27" s="426"/>
      <c r="N27" s="335"/>
    </row>
    <row r="28" spans="1:14" ht="18" customHeight="1" thickBot="1">
      <c r="A28" s="417"/>
      <c r="B28" s="45">
        <v>2</v>
      </c>
      <c r="C28" s="402" t="s">
        <v>221</v>
      </c>
      <c r="D28" s="402"/>
      <c r="E28" s="402"/>
      <c r="F28" s="54">
        <v>2008</v>
      </c>
      <c r="G28" s="339">
        <v>2</v>
      </c>
      <c r="H28" s="59">
        <v>86.6</v>
      </c>
      <c r="I28" s="46">
        <f>J28-J27</f>
        <v>32</v>
      </c>
      <c r="J28" s="46">
        <v>59</v>
      </c>
      <c r="K28" s="339" t="s">
        <v>304</v>
      </c>
      <c r="L28" s="427" t="s">
        <v>177</v>
      </c>
      <c r="M28" s="427"/>
      <c r="N28" s="330"/>
    </row>
    <row r="29" spans="1:14" ht="15.75" customHeight="1" thickBot="1">
      <c r="A29" s="417"/>
      <c r="B29" s="45">
        <v>3</v>
      </c>
      <c r="C29" s="402" t="s">
        <v>193</v>
      </c>
      <c r="D29" s="402"/>
      <c r="E29" s="402"/>
      <c r="F29" s="54">
        <v>2007</v>
      </c>
      <c r="G29" s="339">
        <v>1</v>
      </c>
      <c r="H29" s="139">
        <v>71.900000000000006</v>
      </c>
      <c r="I29" s="46">
        <f t="shared" ref="I29:I30" si="2">J29-J28</f>
        <v>27</v>
      </c>
      <c r="J29" s="138">
        <v>86</v>
      </c>
      <c r="K29" s="339" t="s">
        <v>304</v>
      </c>
      <c r="L29" s="427" t="s">
        <v>177</v>
      </c>
      <c r="M29" s="427"/>
      <c r="N29" s="330"/>
    </row>
    <row r="30" spans="1:14" ht="15.75" customHeight="1" thickBot="1">
      <c r="A30" s="417"/>
      <c r="B30" s="48">
        <v>4</v>
      </c>
      <c r="C30" s="420" t="s">
        <v>185</v>
      </c>
      <c r="D30" s="420"/>
      <c r="E30" s="420"/>
      <c r="F30" s="222">
        <v>2010</v>
      </c>
      <c r="G30" s="345" t="s">
        <v>304</v>
      </c>
      <c r="H30" s="110">
        <v>56.4</v>
      </c>
      <c r="I30" s="76">
        <f t="shared" si="2"/>
        <v>14</v>
      </c>
      <c r="J30" s="76">
        <v>100</v>
      </c>
      <c r="K30" s="345" t="s">
        <v>304</v>
      </c>
      <c r="L30" s="428" t="s">
        <v>177</v>
      </c>
      <c r="M30" s="428"/>
      <c r="N30" s="337"/>
    </row>
    <row r="31" spans="1:14" ht="18.75" customHeight="1" thickBot="1">
      <c r="A31" s="331"/>
      <c r="B31" s="331"/>
      <c r="C31" s="325"/>
      <c r="D31" s="325"/>
      <c r="E31" s="325"/>
      <c r="F31" s="49"/>
      <c r="G31" s="332" t="s">
        <v>55</v>
      </c>
      <c r="H31" s="333">
        <f>SUM(H27:H30)</f>
        <v>265.39999999999998</v>
      </c>
      <c r="I31" s="326"/>
      <c r="J31" s="334">
        <f>J30</f>
        <v>100</v>
      </c>
      <c r="K31" s="338"/>
      <c r="L31" s="327"/>
      <c r="M31" s="329"/>
      <c r="N31" s="329"/>
    </row>
    <row r="32" spans="1:14" ht="18" customHeight="1" thickBot="1">
      <c r="A32" s="324" t="s">
        <v>56</v>
      </c>
      <c r="B32" s="324"/>
      <c r="C32" s="325" t="s">
        <v>148</v>
      </c>
      <c r="D32" s="325"/>
      <c r="E32" s="325"/>
      <c r="F32" s="326"/>
      <c r="G32" s="326"/>
      <c r="H32" s="326"/>
      <c r="I32" s="326"/>
      <c r="J32" s="326" t="s">
        <v>332</v>
      </c>
      <c r="K32" s="326"/>
      <c r="L32" s="356">
        <v>15</v>
      </c>
      <c r="M32" s="328"/>
      <c r="N32" s="329"/>
    </row>
    <row r="33" spans="1:14" ht="35.25" customHeight="1" thickBot="1">
      <c r="A33" s="106" t="s">
        <v>25</v>
      </c>
      <c r="B33" s="300" t="s">
        <v>51</v>
      </c>
      <c r="C33" s="422" t="s">
        <v>26</v>
      </c>
      <c r="D33" s="422"/>
      <c r="E33" s="422"/>
      <c r="F33" s="91" t="s">
        <v>27</v>
      </c>
      <c r="G33" s="91" t="s">
        <v>28</v>
      </c>
      <c r="H33" s="91" t="s">
        <v>52</v>
      </c>
      <c r="I33" s="90" t="s">
        <v>53</v>
      </c>
      <c r="J33" s="91" t="s">
        <v>54</v>
      </c>
      <c r="K33" s="91" t="s">
        <v>31</v>
      </c>
      <c r="L33" s="423" t="s">
        <v>33</v>
      </c>
      <c r="M33" s="423"/>
      <c r="N33" s="424"/>
    </row>
    <row r="34" spans="1:14" ht="18" customHeight="1" thickBot="1">
      <c r="A34" s="416" t="s">
        <v>326</v>
      </c>
      <c r="B34" s="81">
        <v>1</v>
      </c>
      <c r="C34" s="421" t="s">
        <v>223</v>
      </c>
      <c r="D34" s="421"/>
      <c r="E34" s="421"/>
      <c r="F34" s="341">
        <v>2011</v>
      </c>
      <c r="G34" s="340" t="s">
        <v>304</v>
      </c>
      <c r="H34" s="107">
        <v>50.7</v>
      </c>
      <c r="I34" s="108">
        <f>J34</f>
        <v>22</v>
      </c>
      <c r="J34" s="44">
        <v>22</v>
      </c>
      <c r="K34" s="43" t="s">
        <v>304</v>
      </c>
      <c r="L34" s="413" t="s">
        <v>320</v>
      </c>
      <c r="M34" s="429"/>
      <c r="N34" s="335"/>
    </row>
    <row r="35" spans="1:14" ht="18" customHeight="1" thickBot="1">
      <c r="A35" s="417"/>
      <c r="B35" s="45">
        <v>2</v>
      </c>
      <c r="C35" s="402" t="s">
        <v>202</v>
      </c>
      <c r="D35" s="402"/>
      <c r="E35" s="402"/>
      <c r="F35" s="54">
        <v>2009</v>
      </c>
      <c r="G35" s="17" t="s">
        <v>304</v>
      </c>
      <c r="H35" s="59">
        <v>39.9</v>
      </c>
      <c r="I35" s="46">
        <f>J35-J34</f>
        <v>0</v>
      </c>
      <c r="J35" s="46">
        <v>22</v>
      </c>
      <c r="K35" s="17" t="s">
        <v>304</v>
      </c>
      <c r="L35" s="414" t="s">
        <v>320</v>
      </c>
      <c r="M35" s="414"/>
      <c r="N35" s="330"/>
    </row>
    <row r="36" spans="1:14" ht="15.75" customHeight="1" thickBot="1">
      <c r="A36" s="417"/>
      <c r="B36" s="45">
        <v>3</v>
      </c>
      <c r="C36" s="402" t="s">
        <v>195</v>
      </c>
      <c r="D36" s="402"/>
      <c r="E36" s="402"/>
      <c r="F36" s="54">
        <v>2006</v>
      </c>
      <c r="G36" s="17">
        <v>3</v>
      </c>
      <c r="H36" s="59">
        <v>77.099999999999994</v>
      </c>
      <c r="I36" s="46">
        <f t="shared" ref="I36:I37" si="3">J36-J35</f>
        <v>21</v>
      </c>
      <c r="J36" s="47">
        <v>43</v>
      </c>
      <c r="K36" s="17" t="s">
        <v>304</v>
      </c>
      <c r="L36" s="414" t="s">
        <v>320</v>
      </c>
      <c r="M36" s="414"/>
      <c r="N36" s="330"/>
    </row>
    <row r="37" spans="1:14" ht="15.75" customHeight="1" thickBot="1">
      <c r="A37" s="417"/>
      <c r="B37" s="48">
        <v>4</v>
      </c>
      <c r="C37" s="420" t="s">
        <v>184</v>
      </c>
      <c r="D37" s="420"/>
      <c r="E37" s="420"/>
      <c r="F37" s="222">
        <v>2010</v>
      </c>
      <c r="G37" s="342" t="s">
        <v>304</v>
      </c>
      <c r="H37" s="110">
        <v>73.7</v>
      </c>
      <c r="I37" s="76">
        <f t="shared" si="3"/>
        <v>22</v>
      </c>
      <c r="J37" s="76">
        <v>65</v>
      </c>
      <c r="K37" s="343" t="s">
        <v>304</v>
      </c>
      <c r="L37" s="415" t="s">
        <v>320</v>
      </c>
      <c r="M37" s="415"/>
      <c r="N37" s="337"/>
    </row>
    <row r="38" spans="1:14" ht="18.75" customHeight="1" thickBot="1">
      <c r="A38" s="331"/>
      <c r="B38" s="331"/>
      <c r="C38" s="325"/>
      <c r="D38" s="325"/>
      <c r="E38" s="325"/>
      <c r="F38" s="49"/>
      <c r="G38" s="332" t="s">
        <v>55</v>
      </c>
      <c r="H38" s="333">
        <f>SUM(H34:H37)</f>
        <v>241.39999999999998</v>
      </c>
      <c r="I38" s="326"/>
      <c r="J38" s="334">
        <f>J37</f>
        <v>65</v>
      </c>
      <c r="K38" s="338"/>
      <c r="L38" s="327"/>
      <c r="M38" s="329"/>
      <c r="N38" s="329"/>
    </row>
    <row r="39" spans="1:14" ht="18" customHeight="1" thickBot="1">
      <c r="A39" s="324" t="s">
        <v>56</v>
      </c>
      <c r="B39" s="324"/>
      <c r="C39" s="325" t="s">
        <v>260</v>
      </c>
      <c r="D39" s="325"/>
      <c r="E39" s="325"/>
      <c r="F39" s="326"/>
      <c r="G39" s="326"/>
      <c r="H39" s="326"/>
      <c r="I39" s="326"/>
      <c r="J39" s="326" t="s">
        <v>332</v>
      </c>
      <c r="K39" s="326"/>
      <c r="L39" s="356">
        <v>14</v>
      </c>
      <c r="M39" s="328"/>
      <c r="N39" s="329"/>
    </row>
    <row r="40" spans="1:14" ht="35.25" customHeight="1" thickBot="1">
      <c r="A40" s="106" t="s">
        <v>25</v>
      </c>
      <c r="B40" s="300" t="s">
        <v>51</v>
      </c>
      <c r="C40" s="422" t="s">
        <v>26</v>
      </c>
      <c r="D40" s="422"/>
      <c r="E40" s="422"/>
      <c r="F40" s="91" t="s">
        <v>27</v>
      </c>
      <c r="G40" s="91" t="s">
        <v>28</v>
      </c>
      <c r="H40" s="91" t="s">
        <v>52</v>
      </c>
      <c r="I40" s="90" t="s">
        <v>53</v>
      </c>
      <c r="J40" s="91" t="s">
        <v>54</v>
      </c>
      <c r="K40" s="91" t="s">
        <v>31</v>
      </c>
      <c r="L40" s="423" t="s">
        <v>33</v>
      </c>
      <c r="M40" s="423"/>
      <c r="N40" s="424"/>
    </row>
    <row r="41" spans="1:14" ht="18" customHeight="1" thickBot="1">
      <c r="A41" s="416" t="s">
        <v>327</v>
      </c>
      <c r="B41" s="81">
        <v>1</v>
      </c>
      <c r="C41" s="421" t="s">
        <v>259</v>
      </c>
      <c r="D41" s="421"/>
      <c r="E41" s="421"/>
      <c r="F41" s="341">
        <v>2011</v>
      </c>
      <c r="G41" s="43" t="s">
        <v>304</v>
      </c>
      <c r="H41" s="107">
        <v>38.4</v>
      </c>
      <c r="I41" s="108">
        <f>J41</f>
        <v>21</v>
      </c>
      <c r="J41" s="44">
        <v>21</v>
      </c>
      <c r="K41" s="43" t="s">
        <v>304</v>
      </c>
      <c r="L41" s="430" t="s">
        <v>266</v>
      </c>
      <c r="M41" s="430"/>
      <c r="N41" s="335"/>
    </row>
    <row r="42" spans="1:14" ht="18" customHeight="1" thickBot="1">
      <c r="A42" s="417"/>
      <c r="B42" s="45">
        <v>2</v>
      </c>
      <c r="C42" s="402" t="s">
        <v>267</v>
      </c>
      <c r="D42" s="402"/>
      <c r="E42" s="402"/>
      <c r="F42" s="54">
        <v>2014</v>
      </c>
      <c r="G42" s="17" t="s">
        <v>304</v>
      </c>
      <c r="H42" s="59">
        <v>44.6</v>
      </c>
      <c r="I42" s="46">
        <f>J42-J41</f>
        <v>0</v>
      </c>
      <c r="J42" s="46">
        <v>21</v>
      </c>
      <c r="K42" s="17" t="s">
        <v>304</v>
      </c>
      <c r="L42" s="431" t="s">
        <v>266</v>
      </c>
      <c r="M42" s="431"/>
      <c r="N42" s="330"/>
    </row>
    <row r="43" spans="1:14" ht="15.75" customHeight="1" thickBot="1">
      <c r="A43" s="417"/>
      <c r="B43" s="45">
        <v>3</v>
      </c>
      <c r="C43" s="402" t="s">
        <v>265</v>
      </c>
      <c r="D43" s="402"/>
      <c r="E43" s="402"/>
      <c r="F43" s="54">
        <v>2005</v>
      </c>
      <c r="G43" s="17">
        <v>1</v>
      </c>
      <c r="H43" s="59">
        <v>60</v>
      </c>
      <c r="I43" s="46">
        <f t="shared" ref="I43:I44" si="4">J43-J42</f>
        <v>21</v>
      </c>
      <c r="J43" s="47">
        <v>42</v>
      </c>
      <c r="K43" s="17" t="s">
        <v>304</v>
      </c>
      <c r="L43" s="431" t="s">
        <v>266</v>
      </c>
      <c r="M43" s="431"/>
      <c r="N43" s="330"/>
    </row>
    <row r="44" spans="1:14" ht="15.75" customHeight="1" thickBot="1">
      <c r="A44" s="417"/>
      <c r="B44" s="48">
        <v>4</v>
      </c>
      <c r="C44" s="420" t="s">
        <v>276</v>
      </c>
      <c r="D44" s="420"/>
      <c r="E44" s="420"/>
      <c r="F44" s="222">
        <v>2007</v>
      </c>
      <c r="G44" s="343">
        <v>1</v>
      </c>
      <c r="H44" s="110">
        <v>54</v>
      </c>
      <c r="I44" s="76">
        <f t="shared" si="4"/>
        <v>21</v>
      </c>
      <c r="J44" s="76">
        <v>63</v>
      </c>
      <c r="K44" s="343" t="s">
        <v>304</v>
      </c>
      <c r="L44" s="432" t="s">
        <v>266</v>
      </c>
      <c r="M44" s="432"/>
      <c r="N44" s="337"/>
    </row>
    <row r="45" spans="1:14" ht="18.75" customHeight="1" thickBot="1">
      <c r="A45" s="331"/>
      <c r="B45" s="331"/>
      <c r="C45" s="325"/>
      <c r="D45" s="325"/>
      <c r="E45" s="325"/>
      <c r="F45" s="49"/>
      <c r="G45" s="332" t="s">
        <v>55</v>
      </c>
      <c r="H45" s="333">
        <f>SUM(H41:H44)</f>
        <v>197</v>
      </c>
      <c r="I45" s="326"/>
      <c r="J45" s="334">
        <f>J44</f>
        <v>63</v>
      </c>
      <c r="K45" s="338"/>
      <c r="L45" s="327"/>
      <c r="M45" s="329"/>
      <c r="N45" s="329"/>
    </row>
    <row r="46" spans="1:14" ht="18" customHeight="1" thickBot="1">
      <c r="A46" s="324" t="s">
        <v>56</v>
      </c>
      <c r="B46" s="324"/>
      <c r="C46" s="325" t="s">
        <v>149</v>
      </c>
      <c r="D46" s="325"/>
      <c r="E46" s="325"/>
      <c r="F46" s="326"/>
      <c r="G46" s="326"/>
      <c r="H46" s="326"/>
      <c r="I46" s="326"/>
      <c r="J46" s="326" t="s">
        <v>332</v>
      </c>
      <c r="K46" s="326"/>
      <c r="L46" s="356">
        <v>13</v>
      </c>
      <c r="M46" s="328"/>
      <c r="N46" s="329"/>
    </row>
    <row r="47" spans="1:14" ht="35.25" customHeight="1" thickBot="1">
      <c r="A47" s="106" t="s">
        <v>25</v>
      </c>
      <c r="B47" s="300" t="s">
        <v>51</v>
      </c>
      <c r="C47" s="422" t="s">
        <v>26</v>
      </c>
      <c r="D47" s="422"/>
      <c r="E47" s="422"/>
      <c r="F47" s="91" t="s">
        <v>27</v>
      </c>
      <c r="G47" s="91" t="s">
        <v>28</v>
      </c>
      <c r="H47" s="91" t="s">
        <v>52</v>
      </c>
      <c r="I47" s="90" t="s">
        <v>53</v>
      </c>
      <c r="J47" s="91" t="s">
        <v>54</v>
      </c>
      <c r="K47" s="91" t="s">
        <v>31</v>
      </c>
      <c r="L47" s="423" t="s">
        <v>33</v>
      </c>
      <c r="M47" s="423"/>
      <c r="N47" s="424"/>
    </row>
    <row r="48" spans="1:14" ht="18" customHeight="1" thickBot="1">
      <c r="A48" s="416" t="s">
        <v>328</v>
      </c>
      <c r="B48" s="81">
        <v>1</v>
      </c>
      <c r="C48" s="421" t="s">
        <v>228</v>
      </c>
      <c r="D48" s="421"/>
      <c r="E48" s="421"/>
      <c r="F48" s="341">
        <v>2010</v>
      </c>
      <c r="G48" s="347" t="s">
        <v>304</v>
      </c>
      <c r="H48" s="310">
        <v>55.9</v>
      </c>
      <c r="I48" s="108">
        <f>J48</f>
        <v>22</v>
      </c>
      <c r="J48" s="348">
        <v>22</v>
      </c>
      <c r="K48" s="347" t="s">
        <v>304</v>
      </c>
      <c r="L48" s="413" t="s">
        <v>154</v>
      </c>
      <c r="M48" s="413"/>
      <c r="N48" s="335"/>
    </row>
    <row r="49" spans="1:14" ht="18" customHeight="1" thickBot="1">
      <c r="A49" s="417"/>
      <c r="B49" s="45">
        <v>2</v>
      </c>
      <c r="C49" s="402" t="s">
        <v>215</v>
      </c>
      <c r="D49" s="402"/>
      <c r="E49" s="402"/>
      <c r="F49" s="54">
        <v>2008</v>
      </c>
      <c r="G49" s="346" t="s">
        <v>316</v>
      </c>
      <c r="H49" s="139">
        <v>71.2</v>
      </c>
      <c r="I49" s="140">
        <f>J49-J48</f>
        <v>27</v>
      </c>
      <c r="J49" s="141">
        <v>49</v>
      </c>
      <c r="K49" s="346" t="s">
        <v>304</v>
      </c>
      <c r="L49" s="414" t="s">
        <v>154</v>
      </c>
      <c r="M49" s="414"/>
      <c r="N49" s="336"/>
    </row>
    <row r="50" spans="1:14" ht="15.75" customHeight="1" thickBot="1">
      <c r="A50" s="417"/>
      <c r="B50" s="45">
        <v>3</v>
      </c>
      <c r="C50" s="402" t="s">
        <v>187</v>
      </c>
      <c r="D50" s="402"/>
      <c r="E50" s="402"/>
      <c r="F50" s="54">
        <v>2006</v>
      </c>
      <c r="G50" s="346" t="s">
        <v>304</v>
      </c>
      <c r="H50" s="139">
        <v>63</v>
      </c>
      <c r="I50" s="140">
        <f t="shared" ref="I50:I51" si="5">J50-J49</f>
        <v>5</v>
      </c>
      <c r="J50" s="140">
        <v>54</v>
      </c>
      <c r="K50" s="346" t="s">
        <v>304</v>
      </c>
      <c r="L50" s="414" t="s">
        <v>154</v>
      </c>
      <c r="M50" s="414"/>
      <c r="N50" s="330"/>
    </row>
    <row r="51" spans="1:14" ht="15.75" customHeight="1" thickBot="1">
      <c r="A51" s="417"/>
      <c r="B51" s="48">
        <v>4</v>
      </c>
      <c r="C51" s="420" t="s">
        <v>153</v>
      </c>
      <c r="D51" s="420"/>
      <c r="E51" s="420"/>
      <c r="F51" s="222">
        <v>2005</v>
      </c>
      <c r="G51" s="349" t="s">
        <v>304</v>
      </c>
      <c r="H51" s="350">
        <v>80</v>
      </c>
      <c r="I51" s="351">
        <f t="shared" si="5"/>
        <v>9</v>
      </c>
      <c r="J51" s="351">
        <v>63</v>
      </c>
      <c r="K51" s="349" t="s">
        <v>304</v>
      </c>
      <c r="L51" s="415" t="s">
        <v>154</v>
      </c>
      <c r="M51" s="415"/>
      <c r="N51" s="337"/>
    </row>
    <row r="52" spans="1:14" ht="18.75" customHeight="1" thickBot="1">
      <c r="A52" s="331"/>
      <c r="B52" s="331"/>
      <c r="C52" s="325"/>
      <c r="D52" s="325"/>
      <c r="E52" s="325"/>
      <c r="F52" s="49"/>
      <c r="G52" s="332" t="s">
        <v>55</v>
      </c>
      <c r="H52" s="333">
        <f>SUM(H48:H51)</f>
        <v>270.10000000000002</v>
      </c>
      <c r="I52" s="326"/>
      <c r="J52" s="334">
        <f>J51</f>
        <v>63</v>
      </c>
      <c r="K52" s="338"/>
      <c r="L52" s="327"/>
      <c r="M52" s="329"/>
      <c r="N52" s="329"/>
    </row>
    <row r="53" spans="1:14" ht="16.2">
      <c r="A53" s="29" t="s">
        <v>34</v>
      </c>
      <c r="B53" s="30"/>
      <c r="C53" s="30"/>
      <c r="D53" s="4" t="s">
        <v>76</v>
      </c>
      <c r="H53" s="29" t="s">
        <v>37</v>
      </c>
      <c r="J53" s="20"/>
      <c r="L53" s="145"/>
      <c r="M53" s="146" t="s">
        <v>4</v>
      </c>
      <c r="N53" s="147"/>
    </row>
    <row r="54" spans="1:14" ht="16.2">
      <c r="A54" s="29" t="s">
        <v>35</v>
      </c>
      <c r="B54" s="30"/>
      <c r="C54" s="30"/>
      <c r="D54" s="4" t="s">
        <v>72</v>
      </c>
      <c r="H54" s="29" t="s">
        <v>37</v>
      </c>
      <c r="J54" s="20"/>
      <c r="L54" s="145"/>
      <c r="M54" s="146" t="s">
        <v>5</v>
      </c>
      <c r="N54" s="147"/>
    </row>
  </sheetData>
  <mergeCells count="74">
    <mergeCell ref="C40:E40"/>
    <mergeCell ref="J4:N4"/>
    <mergeCell ref="C19:E19"/>
    <mergeCell ref="L19:N19"/>
    <mergeCell ref="A20:A23"/>
    <mergeCell ref="C20:E20"/>
    <mergeCell ref="C21:E21"/>
    <mergeCell ref="C22:E22"/>
    <mergeCell ref="C23:E23"/>
    <mergeCell ref="L20:M20"/>
    <mergeCell ref="L21:M21"/>
    <mergeCell ref="L22:M22"/>
    <mergeCell ref="L23:M23"/>
    <mergeCell ref="A5:C6"/>
    <mergeCell ref="E6:J6"/>
    <mergeCell ref="L6:N6"/>
    <mergeCell ref="A41:A44"/>
    <mergeCell ref="C41:E41"/>
    <mergeCell ref="C42:E42"/>
    <mergeCell ref="C43:E43"/>
    <mergeCell ref="C44:E44"/>
    <mergeCell ref="C36:E36"/>
    <mergeCell ref="C37:E37"/>
    <mergeCell ref="L34:M34"/>
    <mergeCell ref="L35:M35"/>
    <mergeCell ref="L36:M36"/>
    <mergeCell ref="L37:M37"/>
    <mergeCell ref="I7:N7"/>
    <mergeCell ref="C26:E26"/>
    <mergeCell ref="L26:N26"/>
    <mergeCell ref="A27:A30"/>
    <mergeCell ref="C27:E27"/>
    <mergeCell ref="C28:E28"/>
    <mergeCell ref="C29:E29"/>
    <mergeCell ref="C30:E30"/>
    <mergeCell ref="L27:M27"/>
    <mergeCell ref="L28:M28"/>
    <mergeCell ref="L29:M29"/>
    <mergeCell ref="L30:M30"/>
    <mergeCell ref="L12:N12"/>
    <mergeCell ref="C13:E13"/>
    <mergeCell ref="C14:E14"/>
    <mergeCell ref="C15:E15"/>
    <mergeCell ref="L13:M13"/>
    <mergeCell ref="L14:M14"/>
    <mergeCell ref="A48:A51"/>
    <mergeCell ref="E7:H7"/>
    <mergeCell ref="E9:H9"/>
    <mergeCell ref="C16:E16"/>
    <mergeCell ref="C48:E48"/>
    <mergeCell ref="C49:E49"/>
    <mergeCell ref="C50:E50"/>
    <mergeCell ref="C51:E51"/>
    <mergeCell ref="C47:E47"/>
    <mergeCell ref="A7:C7"/>
    <mergeCell ref="C12:E12"/>
    <mergeCell ref="A13:A16"/>
    <mergeCell ref="C33:E33"/>
    <mergeCell ref="A34:A37"/>
    <mergeCell ref="C34:E34"/>
    <mergeCell ref="C35:E35"/>
    <mergeCell ref="L48:M48"/>
    <mergeCell ref="L49:M49"/>
    <mergeCell ref="L50:M50"/>
    <mergeCell ref="L51:M51"/>
    <mergeCell ref="L15:M15"/>
    <mergeCell ref="L16:M16"/>
    <mergeCell ref="L47:N47"/>
    <mergeCell ref="L33:N33"/>
    <mergeCell ref="L40:N40"/>
    <mergeCell ref="L41:M41"/>
    <mergeCell ref="L42:M42"/>
    <mergeCell ref="L43:M43"/>
    <mergeCell ref="L44:M4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C15" sqref="C15"/>
    </sheetView>
  </sheetViews>
  <sheetFormatPr defaultRowHeight="14.4"/>
  <cols>
    <col min="2" max="2" width="23.33203125" customWidth="1"/>
    <col min="3" max="3" width="10.6640625" customWidth="1"/>
    <col min="4" max="4" width="23.6640625" customWidth="1"/>
    <col min="5" max="5" width="14.33203125" customWidth="1"/>
    <col min="6" max="6" width="11" customWidth="1"/>
  </cols>
  <sheetData>
    <row r="1" spans="1:14" ht="15.6">
      <c r="B1" s="21"/>
      <c r="D1" s="49" t="s">
        <v>18</v>
      </c>
      <c r="E1" s="49"/>
      <c r="F1" s="49"/>
      <c r="G1" s="21"/>
      <c r="H1" s="21"/>
      <c r="I1" s="21"/>
      <c r="J1" s="21"/>
      <c r="K1" s="21"/>
      <c r="L1" s="21"/>
      <c r="M1" s="21"/>
      <c r="N1" s="21"/>
    </row>
    <row r="2" spans="1:14" ht="15.6">
      <c r="B2" s="21"/>
      <c r="D2" s="49" t="s">
        <v>17</v>
      </c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" customHeight="1">
      <c r="D3" s="50" t="s">
        <v>15</v>
      </c>
      <c r="E3" s="50"/>
      <c r="F3" s="50"/>
    </row>
    <row r="4" spans="1:14" ht="20.399999999999999" customHeight="1">
      <c r="D4" s="128" t="s">
        <v>84</v>
      </c>
      <c r="E4" s="114"/>
      <c r="F4" s="114"/>
      <c r="G4" s="114"/>
      <c r="H4" s="114"/>
      <c r="I4" s="114"/>
      <c r="J4" s="114"/>
      <c r="K4" s="114"/>
      <c r="L4" s="115"/>
    </row>
    <row r="5" spans="1:14" ht="17.399999999999999">
      <c r="A5" s="40" t="s">
        <v>73</v>
      </c>
      <c r="B5" s="50"/>
      <c r="C5" s="369" t="s">
        <v>75</v>
      </c>
      <c r="D5" s="369"/>
      <c r="E5" s="369"/>
      <c r="F5" s="369"/>
    </row>
    <row r="6" spans="1:14" ht="26.4">
      <c r="A6" s="9" t="s">
        <v>10</v>
      </c>
      <c r="B6" s="9" t="s">
        <v>11</v>
      </c>
      <c r="C6" s="9" t="s">
        <v>12</v>
      </c>
      <c r="D6" s="10" t="s">
        <v>13</v>
      </c>
      <c r="E6" s="9" t="s">
        <v>14</v>
      </c>
      <c r="F6" s="13" t="s">
        <v>16</v>
      </c>
    </row>
    <row r="7" spans="1:14">
      <c r="A7" s="52">
        <v>1</v>
      </c>
      <c r="B7" s="52" t="s">
        <v>138</v>
      </c>
      <c r="C7" s="52" t="s">
        <v>68</v>
      </c>
      <c r="D7" s="52" t="s">
        <v>65</v>
      </c>
      <c r="E7" s="323">
        <v>45200</v>
      </c>
      <c r="F7" s="52" t="s">
        <v>321</v>
      </c>
    </row>
    <row r="8" spans="1:14">
      <c r="A8" s="52">
        <v>2</v>
      </c>
      <c r="B8" s="52" t="s">
        <v>139</v>
      </c>
      <c r="C8" s="52" t="s">
        <v>68</v>
      </c>
      <c r="D8" s="52" t="s">
        <v>67</v>
      </c>
      <c r="E8" s="323">
        <v>45200</v>
      </c>
      <c r="F8" s="52" t="s">
        <v>321</v>
      </c>
    </row>
    <row r="9" spans="1:14">
      <c r="A9" s="52">
        <v>3</v>
      </c>
      <c r="B9" s="52" t="s">
        <v>58</v>
      </c>
      <c r="C9" s="52" t="s">
        <v>64</v>
      </c>
      <c r="D9" s="52" t="s">
        <v>71</v>
      </c>
      <c r="E9" s="323">
        <v>45200</v>
      </c>
      <c r="F9" s="52" t="s">
        <v>321</v>
      </c>
    </row>
    <row r="10" spans="1:14">
      <c r="A10" s="52">
        <v>4</v>
      </c>
      <c r="B10" s="52" t="s">
        <v>66</v>
      </c>
      <c r="C10" s="52" t="s">
        <v>64</v>
      </c>
      <c r="D10" s="52" t="s">
        <v>69</v>
      </c>
      <c r="E10" s="323">
        <v>45200</v>
      </c>
      <c r="F10" s="52" t="s">
        <v>321</v>
      </c>
    </row>
    <row r="11" spans="1:14">
      <c r="A11" s="52">
        <v>5</v>
      </c>
      <c r="B11" s="52" t="s">
        <v>140</v>
      </c>
      <c r="C11" s="52" t="s">
        <v>68</v>
      </c>
      <c r="D11" s="52" t="s">
        <v>69</v>
      </c>
      <c r="E11" s="323">
        <v>45200</v>
      </c>
      <c r="F11" s="52" t="s">
        <v>321</v>
      </c>
    </row>
    <row r="12" spans="1:14">
      <c r="A12" s="52">
        <v>6</v>
      </c>
      <c r="B12" s="52" t="s">
        <v>141</v>
      </c>
      <c r="C12" s="52" t="s">
        <v>68</v>
      </c>
      <c r="D12" s="52" t="s">
        <v>69</v>
      </c>
      <c r="E12" s="323">
        <v>45200</v>
      </c>
      <c r="F12" s="52" t="s">
        <v>321</v>
      </c>
    </row>
    <row r="13" spans="1:14">
      <c r="A13" s="52">
        <v>7</v>
      </c>
      <c r="B13" s="52" t="s">
        <v>142</v>
      </c>
      <c r="C13" s="52" t="s">
        <v>70</v>
      </c>
      <c r="D13" s="52" t="s">
        <v>69</v>
      </c>
      <c r="E13" s="323">
        <v>45200</v>
      </c>
      <c r="F13" s="52" t="s">
        <v>321</v>
      </c>
    </row>
    <row r="14" spans="1:14">
      <c r="A14" s="52">
        <v>8</v>
      </c>
      <c r="B14" s="52" t="s">
        <v>144</v>
      </c>
      <c r="C14" s="52" t="s">
        <v>68</v>
      </c>
      <c r="D14" s="52" t="s">
        <v>69</v>
      </c>
      <c r="E14" s="323">
        <v>45200</v>
      </c>
      <c r="F14" s="52" t="s">
        <v>321</v>
      </c>
    </row>
    <row r="15" spans="1:14">
      <c r="A15" s="52">
        <v>9</v>
      </c>
      <c r="B15" s="52" t="s">
        <v>322</v>
      </c>
      <c r="C15" s="52" t="s">
        <v>323</v>
      </c>
      <c r="D15" s="52" t="s">
        <v>69</v>
      </c>
      <c r="E15" s="323">
        <v>45200</v>
      </c>
      <c r="F15" s="52" t="s">
        <v>321</v>
      </c>
    </row>
    <row r="16" spans="1:14">
      <c r="A16" s="52">
        <v>10</v>
      </c>
      <c r="B16" s="52" t="s">
        <v>145</v>
      </c>
      <c r="C16" s="52" t="s">
        <v>68</v>
      </c>
      <c r="D16" s="52" t="s">
        <v>69</v>
      </c>
      <c r="E16" s="323">
        <v>45200</v>
      </c>
      <c r="F16" s="52" t="s">
        <v>321</v>
      </c>
    </row>
    <row r="17" spans="1:6">
      <c r="A17" s="11"/>
      <c r="B17" s="129" t="s">
        <v>143</v>
      </c>
      <c r="C17" s="11"/>
      <c r="D17" s="11"/>
      <c r="E17" s="11"/>
      <c r="F17" s="11"/>
    </row>
    <row r="19" spans="1:6">
      <c r="A19" s="3"/>
      <c r="B19" s="12"/>
      <c r="C19" s="12"/>
      <c r="D19" s="12"/>
      <c r="E19" s="12"/>
      <c r="F19" s="12"/>
    </row>
    <row r="24" spans="1:6">
      <c r="A24" s="11"/>
    </row>
  </sheetData>
  <mergeCells count="1">
    <mergeCell ref="C5:F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opLeftCell="A10" workbookViewId="0">
      <selection activeCell="G21" sqref="G21"/>
    </sheetView>
  </sheetViews>
  <sheetFormatPr defaultColWidth="9.109375" defaultRowHeight="14.4"/>
  <cols>
    <col min="1" max="1" width="5.33203125" style="20" customWidth="1"/>
    <col min="2" max="2" width="11.109375" style="20" customWidth="1"/>
    <col min="3" max="3" width="5.5546875" style="20" customWidth="1"/>
    <col min="4" max="4" width="7.5546875" style="20" customWidth="1"/>
    <col min="5" max="5" width="5.88671875" style="20" customWidth="1"/>
    <col min="6" max="6" width="5.5546875" style="20" customWidth="1"/>
    <col min="7" max="7" width="29.88671875" style="20" customWidth="1"/>
    <col min="8" max="11" width="6.44140625" style="20" customWidth="1"/>
    <col min="12" max="12" width="6.33203125" style="20" customWidth="1"/>
    <col min="13" max="13" width="5.88671875" style="11" customWidth="1"/>
    <col min="14" max="14" width="7.109375" style="20" customWidth="1"/>
    <col min="15" max="15" width="7.88671875" style="20" customWidth="1"/>
    <col min="16" max="16" width="8.44140625" style="20" customWidth="1"/>
    <col min="17" max="16384" width="9.109375" style="20"/>
  </cols>
  <sheetData>
    <row r="1" spans="1:16" ht="15.6">
      <c r="A1" s="21"/>
      <c r="B1" s="21"/>
      <c r="C1" s="21"/>
      <c r="D1" s="21"/>
      <c r="E1" s="21"/>
      <c r="F1" s="21"/>
      <c r="G1" s="21" t="s">
        <v>18</v>
      </c>
      <c r="H1" s="21"/>
      <c r="I1" s="21"/>
      <c r="J1" s="21"/>
      <c r="K1" s="21"/>
      <c r="L1" s="21"/>
      <c r="M1" s="21"/>
      <c r="N1" s="21"/>
      <c r="O1" s="21"/>
      <c r="P1" s="35"/>
    </row>
    <row r="2" spans="1:16" ht="15.6">
      <c r="A2" s="21"/>
      <c r="B2" s="21"/>
      <c r="C2" s="21"/>
      <c r="D2" s="21"/>
      <c r="E2" s="21"/>
      <c r="F2" s="21"/>
      <c r="G2" s="21" t="s">
        <v>17</v>
      </c>
      <c r="H2" s="21"/>
      <c r="I2" s="21"/>
      <c r="J2" s="21"/>
      <c r="K2" s="21"/>
      <c r="L2" s="21"/>
      <c r="M2" s="21"/>
      <c r="N2" s="21"/>
      <c r="O2" s="21"/>
      <c r="P2" s="35"/>
    </row>
    <row r="3" spans="1:16" ht="15.6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4"/>
    </row>
    <row r="4" spans="1:16" ht="17.399999999999999">
      <c r="A4" s="40" t="s">
        <v>73</v>
      </c>
      <c r="B4" s="40"/>
      <c r="C4" s="40"/>
      <c r="D4" s="21"/>
      <c r="E4" s="371" t="s">
        <v>19</v>
      </c>
      <c r="F4" s="371"/>
      <c r="G4" s="371"/>
      <c r="H4" s="371"/>
      <c r="I4" s="371"/>
      <c r="J4" s="371"/>
      <c r="K4" s="371"/>
      <c r="L4" s="371"/>
      <c r="M4" s="372"/>
      <c r="N4" s="41" t="s">
        <v>110</v>
      </c>
      <c r="O4" s="34"/>
      <c r="P4" s="38"/>
    </row>
    <row r="5" spans="1:16" ht="17.399999999999999">
      <c r="A5" s="373" t="s">
        <v>36</v>
      </c>
      <c r="B5" s="374"/>
      <c r="C5" s="375"/>
      <c r="D5" s="22"/>
      <c r="E5" s="371" t="s">
        <v>84</v>
      </c>
      <c r="F5" s="371"/>
      <c r="G5" s="371"/>
      <c r="H5" s="371"/>
      <c r="I5" s="371"/>
      <c r="J5" s="371"/>
      <c r="K5" s="371"/>
      <c r="L5" s="371"/>
      <c r="M5" s="372"/>
      <c r="N5" s="28" t="s">
        <v>111</v>
      </c>
      <c r="O5" s="32"/>
      <c r="P5" s="39"/>
    </row>
    <row r="6" spans="1:16" ht="15.6">
      <c r="A6" s="376"/>
      <c r="B6" s="377"/>
      <c r="C6" s="378"/>
      <c r="D6" s="23"/>
      <c r="E6" s="379" t="s">
        <v>75</v>
      </c>
      <c r="F6" s="379"/>
      <c r="G6" s="379"/>
      <c r="H6" s="379"/>
      <c r="I6" s="379"/>
      <c r="J6" s="379"/>
      <c r="K6" s="379"/>
      <c r="L6" s="379"/>
      <c r="M6" s="379"/>
      <c r="N6" s="36" t="s">
        <v>20</v>
      </c>
    </row>
    <row r="7" spans="1:16">
      <c r="A7" s="380"/>
      <c r="B7" s="380"/>
      <c r="C7" s="380"/>
      <c r="D7" s="23"/>
      <c r="K7" s="381" t="s">
        <v>21</v>
      </c>
      <c r="L7" s="381"/>
      <c r="M7" s="381"/>
      <c r="N7" s="381"/>
      <c r="O7" s="381"/>
      <c r="P7" s="382"/>
    </row>
    <row r="8" spans="1:16" ht="15.6">
      <c r="A8" s="15" t="s">
        <v>42</v>
      </c>
      <c r="B8" s="16"/>
      <c r="C8" s="24"/>
      <c r="D8" s="25"/>
      <c r="E8" s="383" t="s">
        <v>59</v>
      </c>
      <c r="F8" s="379"/>
      <c r="G8" s="379"/>
      <c r="H8" s="379"/>
      <c r="I8" s="379"/>
      <c r="J8" s="33"/>
      <c r="K8" s="25" t="s">
        <v>7</v>
      </c>
      <c r="L8" s="25" t="s">
        <v>6</v>
      </c>
      <c r="M8" s="25" t="s">
        <v>3</v>
      </c>
      <c r="N8" s="37" t="s">
        <v>22</v>
      </c>
      <c r="O8" s="37" t="s">
        <v>9</v>
      </c>
      <c r="P8" s="37" t="s">
        <v>23</v>
      </c>
    </row>
    <row r="9" spans="1:16" ht="15.6">
      <c r="A9" s="6" t="s">
        <v>24</v>
      </c>
      <c r="B9" s="16"/>
      <c r="C9" s="24"/>
      <c r="D9" s="25"/>
      <c r="E9" s="383" t="s">
        <v>109</v>
      </c>
      <c r="F9" s="379"/>
      <c r="G9" s="379"/>
      <c r="H9" s="379"/>
      <c r="I9" s="379"/>
      <c r="J9" s="33"/>
      <c r="K9" s="25"/>
      <c r="L9" s="25"/>
      <c r="M9" s="25"/>
      <c r="N9" s="26"/>
      <c r="O9" s="26"/>
      <c r="P9" s="26"/>
    </row>
    <row r="10" spans="1:16" ht="3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7"/>
      <c r="N10" s="4"/>
      <c r="O10" s="4"/>
      <c r="P10" s="4"/>
    </row>
    <row r="11" spans="1:16" ht="14.4" customHeight="1">
      <c r="A11" s="384" t="s">
        <v>25</v>
      </c>
      <c r="B11" s="386" t="s">
        <v>26</v>
      </c>
      <c r="C11" s="387"/>
      <c r="D11" s="390" t="s">
        <v>27</v>
      </c>
      <c r="E11" s="392" t="s">
        <v>28</v>
      </c>
      <c r="F11" s="390" t="s">
        <v>41</v>
      </c>
      <c r="G11" s="390" t="s">
        <v>29</v>
      </c>
      <c r="H11" s="394" t="s">
        <v>38</v>
      </c>
      <c r="I11" s="394" t="s">
        <v>39</v>
      </c>
      <c r="J11" s="394" t="s">
        <v>43</v>
      </c>
      <c r="K11" s="398" t="s">
        <v>44</v>
      </c>
      <c r="L11" s="390" t="s">
        <v>40</v>
      </c>
      <c r="M11" s="390" t="s">
        <v>45</v>
      </c>
      <c r="N11" s="390" t="s">
        <v>32</v>
      </c>
      <c r="O11" s="386" t="s">
        <v>33</v>
      </c>
      <c r="P11" s="396"/>
    </row>
    <row r="12" spans="1:16" ht="43.2" customHeight="1" thickBot="1">
      <c r="A12" s="385"/>
      <c r="B12" s="388"/>
      <c r="C12" s="389"/>
      <c r="D12" s="391"/>
      <c r="E12" s="393"/>
      <c r="F12" s="391"/>
      <c r="G12" s="391"/>
      <c r="H12" s="395"/>
      <c r="I12" s="395"/>
      <c r="J12" s="395"/>
      <c r="K12" s="399"/>
      <c r="L12" s="391"/>
      <c r="M12" s="391"/>
      <c r="N12" s="391"/>
      <c r="O12" s="388"/>
      <c r="P12" s="397"/>
    </row>
    <row r="13" spans="1:16">
      <c r="A13" s="111"/>
      <c r="B13" s="109"/>
      <c r="C13" s="82"/>
      <c r="D13" s="43"/>
      <c r="E13" s="43"/>
      <c r="F13" s="107"/>
      <c r="G13" s="43" t="s">
        <v>112</v>
      </c>
      <c r="H13" s="43"/>
      <c r="I13" s="112"/>
      <c r="J13" s="43"/>
      <c r="K13" s="43"/>
      <c r="L13" s="43"/>
      <c r="M13" s="43"/>
      <c r="N13" s="112"/>
      <c r="O13" s="109"/>
      <c r="P13" s="113"/>
    </row>
    <row r="14" spans="1:16" s="206" customFormat="1">
      <c r="A14" s="150">
        <v>1</v>
      </c>
      <c r="B14" s="169" t="s">
        <v>280</v>
      </c>
      <c r="C14" s="170"/>
      <c r="D14" s="217">
        <v>2007</v>
      </c>
      <c r="E14" s="137" t="s">
        <v>304</v>
      </c>
      <c r="F14" s="139">
        <v>52.6</v>
      </c>
      <c r="G14" s="217" t="s">
        <v>278</v>
      </c>
      <c r="H14" s="217">
        <v>12</v>
      </c>
      <c r="I14" s="218">
        <v>1.3</v>
      </c>
      <c r="J14" s="217">
        <v>14</v>
      </c>
      <c r="K14" s="218">
        <f>J14</f>
        <v>14</v>
      </c>
      <c r="L14" s="218">
        <f>K14*I14</f>
        <v>18.2</v>
      </c>
      <c r="M14" s="137" t="s">
        <v>304</v>
      </c>
      <c r="N14" s="218">
        <v>15</v>
      </c>
      <c r="O14" s="212" t="s">
        <v>281</v>
      </c>
      <c r="P14" s="231"/>
    </row>
    <row r="15" spans="1:16" s="158" customFormat="1">
      <c r="A15" s="197">
        <v>2</v>
      </c>
      <c r="B15" s="198" t="s">
        <v>298</v>
      </c>
      <c r="C15" s="199"/>
      <c r="D15" s="137">
        <v>2007</v>
      </c>
      <c r="E15" s="137" t="s">
        <v>304</v>
      </c>
      <c r="F15" s="142">
        <v>42.9</v>
      </c>
      <c r="G15" s="137" t="s">
        <v>293</v>
      </c>
      <c r="H15" s="137">
        <v>12</v>
      </c>
      <c r="I15" s="137">
        <v>1.3</v>
      </c>
      <c r="J15" s="137">
        <v>6</v>
      </c>
      <c r="K15" s="137">
        <f>J15</f>
        <v>6</v>
      </c>
      <c r="L15" s="137">
        <f>K15*I15</f>
        <v>7.8000000000000007</v>
      </c>
      <c r="M15" s="137" t="s">
        <v>304</v>
      </c>
      <c r="N15" s="137">
        <v>14</v>
      </c>
      <c r="O15" s="219" t="s">
        <v>294</v>
      </c>
      <c r="P15" s="232"/>
    </row>
    <row r="16" spans="1:16" s="158" customFormat="1">
      <c r="A16" s="150"/>
      <c r="B16" s="185"/>
      <c r="C16" s="194"/>
      <c r="D16" s="54"/>
      <c r="E16" s="55"/>
      <c r="F16" s="139"/>
      <c r="G16" s="217" t="s">
        <v>113</v>
      </c>
      <c r="H16" s="175"/>
      <c r="I16" s="218"/>
      <c r="J16" s="175"/>
      <c r="K16" s="218"/>
      <c r="L16" s="218"/>
      <c r="M16" s="175"/>
      <c r="N16" s="218"/>
      <c r="O16" s="195"/>
      <c r="P16" s="220"/>
    </row>
    <row r="17" spans="1:16" s="158" customFormat="1">
      <c r="A17" s="150">
        <v>1</v>
      </c>
      <c r="B17" s="212" t="s">
        <v>276</v>
      </c>
      <c r="C17" s="212"/>
      <c r="D17" s="217">
        <v>2007</v>
      </c>
      <c r="E17" s="217" t="s">
        <v>8</v>
      </c>
      <c r="F17" s="139">
        <v>54</v>
      </c>
      <c r="G17" s="217" t="s">
        <v>260</v>
      </c>
      <c r="H17" s="217">
        <v>16</v>
      </c>
      <c r="I17" s="218">
        <v>3.6</v>
      </c>
      <c r="J17" s="217">
        <v>102</v>
      </c>
      <c r="K17" s="218">
        <f>J17</f>
        <v>102</v>
      </c>
      <c r="L17" s="218">
        <f>K17*I17</f>
        <v>367.2</v>
      </c>
      <c r="M17" s="217">
        <v>1</v>
      </c>
      <c r="N17" s="218">
        <v>21</v>
      </c>
      <c r="O17" s="169" t="s">
        <v>266</v>
      </c>
      <c r="P17" s="214"/>
    </row>
    <row r="18" spans="1:16" s="158" customFormat="1">
      <c r="A18" s="150">
        <v>2</v>
      </c>
      <c r="B18" s="151" t="s">
        <v>151</v>
      </c>
      <c r="C18" s="134"/>
      <c r="D18" s="54">
        <v>2006</v>
      </c>
      <c r="E18" s="137" t="s">
        <v>304</v>
      </c>
      <c r="F18" s="139">
        <v>57.9</v>
      </c>
      <c r="G18" s="217" t="s">
        <v>152</v>
      </c>
      <c r="H18" s="175">
        <v>12</v>
      </c>
      <c r="I18" s="218">
        <v>1.2</v>
      </c>
      <c r="J18" s="175">
        <v>160</v>
      </c>
      <c r="K18" s="218">
        <f>J18</f>
        <v>160</v>
      </c>
      <c r="L18" s="218">
        <f>K18*I18</f>
        <v>192</v>
      </c>
      <c r="M18" s="137" t="s">
        <v>304</v>
      </c>
      <c r="N18" s="218">
        <v>18</v>
      </c>
      <c r="O18" s="171" t="s">
        <v>155</v>
      </c>
      <c r="P18" s="172"/>
    </row>
    <row r="19" spans="1:16" s="158" customFormat="1" ht="15" customHeight="1">
      <c r="A19" s="150"/>
      <c r="B19" s="185"/>
      <c r="C19" s="194"/>
      <c r="D19" s="54"/>
      <c r="E19" s="55"/>
      <c r="F19" s="139"/>
      <c r="G19" s="217" t="s">
        <v>114</v>
      </c>
      <c r="H19" s="175"/>
      <c r="I19" s="218"/>
      <c r="J19" s="175"/>
      <c r="K19" s="218"/>
      <c r="L19" s="218"/>
      <c r="M19" s="175"/>
      <c r="N19" s="218"/>
      <c r="O19" s="195"/>
      <c r="P19" s="220"/>
    </row>
    <row r="20" spans="1:16" s="158" customFormat="1" ht="15" customHeight="1">
      <c r="A20" s="150"/>
      <c r="B20" s="185"/>
      <c r="C20" s="194"/>
      <c r="D20" s="54"/>
      <c r="E20" s="55"/>
      <c r="F20" s="139"/>
      <c r="G20" s="217"/>
      <c r="H20" s="175"/>
      <c r="I20" s="218"/>
      <c r="J20" s="175"/>
      <c r="K20" s="218"/>
      <c r="L20" s="218"/>
      <c r="M20" s="175"/>
      <c r="N20" s="218"/>
      <c r="O20" s="195"/>
      <c r="P20" s="220"/>
    </row>
    <row r="21" spans="1:16" s="158" customFormat="1" ht="15" customHeight="1">
      <c r="A21" s="150"/>
      <c r="B21" s="185"/>
      <c r="C21" s="194"/>
      <c r="D21" s="54"/>
      <c r="E21" s="55"/>
      <c r="F21" s="139"/>
      <c r="G21" s="217" t="s">
        <v>115</v>
      </c>
      <c r="H21" s="175"/>
      <c r="I21" s="218"/>
      <c r="J21" s="175"/>
      <c r="K21" s="218"/>
      <c r="L21" s="218"/>
      <c r="M21" s="175"/>
      <c r="N21" s="218"/>
      <c r="O21" s="195"/>
      <c r="P21" s="220"/>
    </row>
    <row r="22" spans="1:16" s="158" customFormat="1" ht="15" customHeight="1" thickBot="1">
      <c r="A22" s="221">
        <v>1</v>
      </c>
      <c r="B22" s="370" t="s">
        <v>153</v>
      </c>
      <c r="C22" s="370"/>
      <c r="D22" s="222">
        <v>2005</v>
      </c>
      <c r="E22" s="229" t="s">
        <v>304</v>
      </c>
      <c r="F22" s="224">
        <v>80</v>
      </c>
      <c r="G22" s="225" t="s">
        <v>149</v>
      </c>
      <c r="H22" s="226">
        <v>16</v>
      </c>
      <c r="I22" s="227">
        <v>3</v>
      </c>
      <c r="J22" s="226">
        <v>41</v>
      </c>
      <c r="K22" s="227">
        <f t="shared" ref="K22" si="0">J22</f>
        <v>41</v>
      </c>
      <c r="L22" s="227">
        <f t="shared" ref="L22" si="1">K22*I22</f>
        <v>123</v>
      </c>
      <c r="M22" s="229" t="s">
        <v>304</v>
      </c>
      <c r="N22" s="227">
        <v>16</v>
      </c>
      <c r="O22" s="230" t="s">
        <v>154</v>
      </c>
      <c r="P22" s="144"/>
    </row>
    <row r="23" spans="1:16" ht="16.2">
      <c r="A23" s="29" t="s">
        <v>34</v>
      </c>
      <c r="B23" s="30"/>
      <c r="C23" s="30"/>
      <c r="F23" s="4" t="s">
        <v>76</v>
      </c>
      <c r="H23" s="29" t="s">
        <v>37</v>
      </c>
      <c r="K23" s="2"/>
      <c r="L23" s="2"/>
      <c r="M23" s="1"/>
      <c r="N23" s="4" t="s">
        <v>4</v>
      </c>
    </row>
    <row r="24" spans="1:16" ht="16.2">
      <c r="A24" s="29" t="s">
        <v>35</v>
      </c>
      <c r="B24" s="30"/>
      <c r="C24" s="30"/>
      <c r="F24" s="4" t="s">
        <v>72</v>
      </c>
      <c r="H24" s="29" t="s">
        <v>37</v>
      </c>
      <c r="K24" s="2"/>
      <c r="L24" s="2"/>
      <c r="M24" s="1"/>
      <c r="N24" s="4" t="s">
        <v>5</v>
      </c>
    </row>
    <row r="25" spans="1:16" ht="18.75" customHeight="1">
      <c r="A25" s="3"/>
      <c r="B25" s="2"/>
      <c r="C25" s="2"/>
      <c r="D25" s="19"/>
      <c r="E25" s="19"/>
      <c r="F25" s="19"/>
      <c r="G25" s="2"/>
      <c r="H25" s="18"/>
      <c r="I25" s="19"/>
      <c r="J25" s="19"/>
      <c r="K25" s="19"/>
      <c r="M25" s="31"/>
      <c r="N25" s="2"/>
      <c r="O25" s="2"/>
      <c r="P25" s="2"/>
    </row>
  </sheetData>
  <sortState ref="A17:P18">
    <sortCondition descending="1" ref="L17:L18"/>
  </sortState>
  <mergeCells count="23">
    <mergeCell ref="I11:I12"/>
    <mergeCell ref="O11:P12"/>
    <mergeCell ref="J11:J12"/>
    <mergeCell ref="K11:K12"/>
    <mergeCell ref="L11:L12"/>
    <mergeCell ref="M11:M12"/>
    <mergeCell ref="N11:N12"/>
    <mergeCell ref="B22:C22"/>
    <mergeCell ref="E4:M4"/>
    <mergeCell ref="A5:C6"/>
    <mergeCell ref="E5:M5"/>
    <mergeCell ref="E6:M6"/>
    <mergeCell ref="A7:C7"/>
    <mergeCell ref="K7:P7"/>
    <mergeCell ref="E8:I8"/>
    <mergeCell ref="E9:I9"/>
    <mergeCell ref="A11:A12"/>
    <mergeCell ref="B11:C12"/>
    <mergeCell ref="D11:D12"/>
    <mergeCell ref="E11:E12"/>
    <mergeCell ref="F11:F12"/>
    <mergeCell ref="G11:G12"/>
    <mergeCell ref="H11:H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topLeftCell="A9" workbookViewId="0">
      <selection activeCell="M24" sqref="M24"/>
    </sheetView>
  </sheetViews>
  <sheetFormatPr defaultColWidth="9.109375" defaultRowHeight="14.4"/>
  <cols>
    <col min="1" max="1" width="5.33203125" style="20" customWidth="1"/>
    <col min="2" max="2" width="11.109375" style="20" customWidth="1"/>
    <col min="3" max="3" width="6.88671875" style="20" customWidth="1"/>
    <col min="4" max="4" width="7.5546875" style="20" customWidth="1"/>
    <col min="5" max="5" width="5.88671875" style="20" customWidth="1"/>
    <col min="6" max="6" width="7" style="20" customWidth="1"/>
    <col min="7" max="7" width="22.33203125" style="20" customWidth="1"/>
    <col min="8" max="11" width="6.44140625" style="20" customWidth="1"/>
    <col min="12" max="12" width="6.33203125" style="20" customWidth="1"/>
    <col min="13" max="13" width="5.88671875" style="11" customWidth="1"/>
    <col min="14" max="14" width="7.109375" style="20" customWidth="1"/>
    <col min="15" max="15" width="7.88671875" style="20" customWidth="1"/>
    <col min="16" max="16" width="8.44140625" style="20" customWidth="1"/>
    <col min="17" max="16384" width="9.109375" style="20"/>
  </cols>
  <sheetData>
    <row r="1" spans="1:16" ht="15.6">
      <c r="A1" s="21"/>
      <c r="B1" s="21"/>
      <c r="C1" s="21"/>
      <c r="D1" s="21"/>
      <c r="E1" s="21"/>
      <c r="F1" s="21"/>
      <c r="G1" s="21" t="s">
        <v>18</v>
      </c>
      <c r="H1" s="21"/>
      <c r="I1" s="21"/>
      <c r="J1" s="21"/>
      <c r="K1" s="21"/>
      <c r="L1" s="21"/>
      <c r="M1" s="21"/>
      <c r="N1" s="21"/>
      <c r="O1" s="21"/>
      <c r="P1" s="35"/>
    </row>
    <row r="2" spans="1:16" ht="15.6">
      <c r="A2" s="21"/>
      <c r="B2" s="21"/>
      <c r="C2" s="21"/>
      <c r="D2" s="21"/>
      <c r="E2" s="21"/>
      <c r="F2" s="21"/>
      <c r="G2" s="21" t="s">
        <v>17</v>
      </c>
      <c r="H2" s="21"/>
      <c r="I2" s="21"/>
      <c r="J2" s="21"/>
      <c r="K2" s="21"/>
      <c r="L2" s="21"/>
      <c r="M2" s="21"/>
      <c r="N2" s="21"/>
      <c r="O2" s="21"/>
      <c r="P2" s="35"/>
    </row>
    <row r="3" spans="1:16" ht="15.6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4"/>
    </row>
    <row r="4" spans="1:16" ht="17.399999999999999">
      <c r="A4" s="40" t="s">
        <v>73</v>
      </c>
      <c r="B4" s="40"/>
      <c r="C4" s="40"/>
      <c r="D4" s="21"/>
      <c r="E4" s="371" t="s">
        <v>19</v>
      </c>
      <c r="F4" s="371"/>
      <c r="G4" s="371"/>
      <c r="H4" s="371"/>
      <c r="I4" s="371"/>
      <c r="J4" s="371"/>
      <c r="K4" s="371"/>
      <c r="L4" s="371"/>
      <c r="M4" s="372"/>
      <c r="N4" s="41" t="s">
        <v>117</v>
      </c>
      <c r="O4" s="34"/>
      <c r="P4" s="38"/>
    </row>
    <row r="5" spans="1:16" ht="17.399999999999999">
      <c r="A5" s="373" t="s">
        <v>36</v>
      </c>
      <c r="B5" s="374"/>
      <c r="C5" s="375"/>
      <c r="D5" s="22"/>
      <c r="E5" s="371" t="s">
        <v>84</v>
      </c>
      <c r="F5" s="371"/>
      <c r="G5" s="371"/>
      <c r="H5" s="371"/>
      <c r="I5" s="371"/>
      <c r="J5" s="371"/>
      <c r="K5" s="371"/>
      <c r="L5" s="371"/>
      <c r="M5" s="372"/>
      <c r="N5" s="28" t="s">
        <v>118</v>
      </c>
      <c r="O5" s="32"/>
      <c r="P5" s="39"/>
    </row>
    <row r="6" spans="1:16" ht="15.6">
      <c r="A6" s="376"/>
      <c r="B6" s="377"/>
      <c r="C6" s="378"/>
      <c r="D6" s="23"/>
      <c r="E6" s="379" t="s">
        <v>75</v>
      </c>
      <c r="F6" s="379"/>
      <c r="G6" s="379"/>
      <c r="H6" s="379"/>
      <c r="I6" s="379"/>
      <c r="J6" s="379"/>
      <c r="K6" s="379"/>
      <c r="L6" s="379"/>
      <c r="M6" s="379"/>
      <c r="N6" s="36" t="s">
        <v>20</v>
      </c>
    </row>
    <row r="7" spans="1:16">
      <c r="A7" s="380"/>
      <c r="B7" s="380"/>
      <c r="C7" s="380"/>
      <c r="D7" s="23"/>
      <c r="K7" s="381" t="s">
        <v>21</v>
      </c>
      <c r="L7" s="381"/>
      <c r="M7" s="381"/>
      <c r="N7" s="381"/>
      <c r="O7" s="381"/>
      <c r="P7" s="382"/>
    </row>
    <row r="8" spans="1:16" ht="15.6">
      <c r="A8" s="15" t="s">
        <v>42</v>
      </c>
      <c r="B8" s="16"/>
      <c r="C8" s="24"/>
      <c r="D8" s="25"/>
      <c r="E8" s="383" t="s">
        <v>59</v>
      </c>
      <c r="F8" s="379"/>
      <c r="G8" s="379"/>
      <c r="H8" s="379"/>
      <c r="I8" s="379"/>
      <c r="J8" s="33"/>
      <c r="K8" s="25" t="s">
        <v>7</v>
      </c>
      <c r="L8" s="25" t="s">
        <v>6</v>
      </c>
      <c r="M8" s="25" t="s">
        <v>3</v>
      </c>
      <c r="N8" s="37" t="s">
        <v>22</v>
      </c>
      <c r="O8" s="37" t="s">
        <v>9</v>
      </c>
      <c r="P8" s="37" t="s">
        <v>23</v>
      </c>
    </row>
    <row r="9" spans="1:16" ht="15.6">
      <c r="A9" s="6" t="s">
        <v>24</v>
      </c>
      <c r="B9" s="16"/>
      <c r="C9" s="24"/>
      <c r="D9" s="25"/>
      <c r="E9" s="383" t="s">
        <v>116</v>
      </c>
      <c r="F9" s="379"/>
      <c r="G9" s="379"/>
      <c r="H9" s="379"/>
      <c r="I9" s="379"/>
      <c r="J9" s="33"/>
      <c r="K9" s="25"/>
      <c r="L9" s="25"/>
      <c r="M9" s="25"/>
      <c r="N9" s="26"/>
      <c r="O9" s="26"/>
      <c r="P9" s="26"/>
    </row>
    <row r="10" spans="1:16" ht="3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7"/>
      <c r="N10" s="4"/>
      <c r="O10" s="4"/>
      <c r="P10" s="4"/>
    </row>
    <row r="11" spans="1:16" ht="14.4" customHeight="1">
      <c r="A11" s="384" t="s">
        <v>25</v>
      </c>
      <c r="B11" s="386" t="s">
        <v>26</v>
      </c>
      <c r="C11" s="387"/>
      <c r="D11" s="390" t="s">
        <v>27</v>
      </c>
      <c r="E11" s="392" t="s">
        <v>28</v>
      </c>
      <c r="F11" s="390" t="s">
        <v>41</v>
      </c>
      <c r="G11" s="390" t="s">
        <v>29</v>
      </c>
      <c r="H11" s="394" t="s">
        <v>38</v>
      </c>
      <c r="I11" s="394" t="s">
        <v>39</v>
      </c>
      <c r="J11" s="394" t="s">
        <v>43</v>
      </c>
      <c r="K11" s="398" t="s">
        <v>44</v>
      </c>
      <c r="L11" s="390" t="s">
        <v>40</v>
      </c>
      <c r="M11" s="390" t="s">
        <v>45</v>
      </c>
      <c r="N11" s="390" t="s">
        <v>32</v>
      </c>
      <c r="O11" s="386" t="s">
        <v>33</v>
      </c>
      <c r="P11" s="396"/>
    </row>
    <row r="12" spans="1:16" ht="43.2" customHeight="1" thickBot="1">
      <c r="A12" s="385"/>
      <c r="B12" s="388"/>
      <c r="C12" s="389"/>
      <c r="D12" s="391"/>
      <c r="E12" s="393"/>
      <c r="F12" s="391"/>
      <c r="G12" s="391"/>
      <c r="H12" s="395"/>
      <c r="I12" s="395"/>
      <c r="J12" s="395"/>
      <c r="K12" s="399"/>
      <c r="L12" s="391"/>
      <c r="M12" s="391"/>
      <c r="N12" s="391"/>
      <c r="O12" s="388"/>
      <c r="P12" s="397"/>
    </row>
    <row r="13" spans="1:16">
      <c r="A13" s="111"/>
      <c r="B13" s="109"/>
      <c r="C13" s="82"/>
      <c r="D13" s="43"/>
      <c r="E13" s="43"/>
      <c r="F13" s="107"/>
      <c r="G13" s="43" t="s">
        <v>119</v>
      </c>
      <c r="H13" s="43"/>
      <c r="I13" s="112"/>
      <c r="J13" s="43"/>
      <c r="K13" s="43"/>
      <c r="L13" s="43"/>
      <c r="M13" s="43"/>
      <c r="N13" s="112"/>
      <c r="O13" s="109"/>
      <c r="P13" s="113"/>
    </row>
    <row r="14" spans="1:16" s="158" customFormat="1">
      <c r="A14" s="150">
        <v>1</v>
      </c>
      <c r="B14" s="402" t="s">
        <v>158</v>
      </c>
      <c r="C14" s="402"/>
      <c r="D14" s="284">
        <v>2008</v>
      </c>
      <c r="E14" s="137" t="s">
        <v>304</v>
      </c>
      <c r="F14" s="139">
        <v>48</v>
      </c>
      <c r="G14" s="284" t="s">
        <v>148</v>
      </c>
      <c r="H14" s="284">
        <v>10</v>
      </c>
      <c r="I14" s="288">
        <v>1.3</v>
      </c>
      <c r="J14" s="284">
        <v>79</v>
      </c>
      <c r="K14" s="168">
        <f>J14</f>
        <v>79</v>
      </c>
      <c r="L14" s="168">
        <f>K14*I14</f>
        <v>102.7</v>
      </c>
      <c r="M14" s="137" t="s">
        <v>304</v>
      </c>
      <c r="N14" s="288">
        <v>14</v>
      </c>
      <c r="O14" s="169" t="s">
        <v>320</v>
      </c>
      <c r="P14" s="214"/>
    </row>
    <row r="15" spans="1:16" s="158" customFormat="1">
      <c r="A15" s="150"/>
      <c r="B15" s="286"/>
      <c r="C15" s="283"/>
      <c r="D15" s="54"/>
      <c r="E15" s="55"/>
      <c r="F15" s="139"/>
      <c r="G15" s="284" t="s">
        <v>120</v>
      </c>
      <c r="H15" s="175"/>
      <c r="I15" s="288"/>
      <c r="J15" s="175"/>
      <c r="K15" s="168"/>
      <c r="L15" s="168"/>
      <c r="M15" s="175"/>
      <c r="N15" s="288"/>
      <c r="O15" s="195"/>
      <c r="P15" s="220"/>
    </row>
    <row r="16" spans="1:16" s="158" customFormat="1">
      <c r="A16" s="150">
        <v>1</v>
      </c>
      <c r="B16" s="403" t="s">
        <v>156</v>
      </c>
      <c r="C16" s="403"/>
      <c r="D16" s="54">
        <v>2008</v>
      </c>
      <c r="E16" s="55">
        <v>1</v>
      </c>
      <c r="F16" s="139">
        <v>52.6</v>
      </c>
      <c r="G16" s="284" t="s">
        <v>152</v>
      </c>
      <c r="H16" s="175">
        <v>16</v>
      </c>
      <c r="I16" s="288">
        <v>6</v>
      </c>
      <c r="J16" s="175">
        <v>109</v>
      </c>
      <c r="K16" s="168">
        <f t="shared" ref="K16:K21" si="0">J16</f>
        <v>109</v>
      </c>
      <c r="L16" s="168">
        <f t="shared" ref="L16:L21" si="1">K16*I16</f>
        <v>654</v>
      </c>
      <c r="M16" s="175">
        <v>1</v>
      </c>
      <c r="N16" s="288">
        <v>21</v>
      </c>
      <c r="O16" s="171" t="s">
        <v>157</v>
      </c>
      <c r="P16" s="172"/>
    </row>
    <row r="17" spans="1:16" s="158" customFormat="1" ht="15" customHeight="1">
      <c r="A17" s="150"/>
      <c r="B17" s="286"/>
      <c r="C17" s="283"/>
      <c r="D17" s="54"/>
      <c r="E17" s="55"/>
      <c r="F17" s="139"/>
      <c r="G17" s="284" t="s">
        <v>121</v>
      </c>
      <c r="H17" s="175"/>
      <c r="I17" s="288"/>
      <c r="J17" s="175"/>
      <c r="K17" s="168"/>
      <c r="L17" s="168"/>
      <c r="M17" s="175"/>
      <c r="N17" s="288"/>
      <c r="O17" s="195"/>
      <c r="P17" s="220"/>
    </row>
    <row r="18" spans="1:16" s="158" customFormat="1" ht="15" customHeight="1">
      <c r="A18" s="150">
        <v>1</v>
      </c>
      <c r="B18" s="286" t="s">
        <v>159</v>
      </c>
      <c r="C18" s="283"/>
      <c r="D18" s="54">
        <v>2008</v>
      </c>
      <c r="E18" s="137" t="s">
        <v>304</v>
      </c>
      <c r="F18" s="139">
        <v>54</v>
      </c>
      <c r="G18" s="284" t="s">
        <v>148</v>
      </c>
      <c r="H18" s="175">
        <v>12</v>
      </c>
      <c r="I18" s="288">
        <v>2.2000000000000002</v>
      </c>
      <c r="J18" s="175">
        <v>121</v>
      </c>
      <c r="K18" s="168">
        <f t="shared" si="0"/>
        <v>121</v>
      </c>
      <c r="L18" s="168">
        <f t="shared" si="1"/>
        <v>266.20000000000005</v>
      </c>
      <c r="M18" s="137" t="s">
        <v>304</v>
      </c>
      <c r="N18" s="288">
        <v>15</v>
      </c>
      <c r="O18" s="171" t="s">
        <v>320</v>
      </c>
      <c r="P18" s="172"/>
    </row>
    <row r="19" spans="1:16" s="158" customFormat="1" ht="15" customHeight="1">
      <c r="A19" s="150"/>
      <c r="B19" s="286"/>
      <c r="C19" s="283"/>
      <c r="D19" s="54"/>
      <c r="E19" s="55"/>
      <c r="F19" s="139"/>
      <c r="G19" s="284" t="s">
        <v>122</v>
      </c>
      <c r="H19" s="175"/>
      <c r="I19" s="288"/>
      <c r="J19" s="175"/>
      <c r="K19" s="168"/>
      <c r="L19" s="168"/>
      <c r="M19" s="175"/>
      <c r="N19" s="288"/>
      <c r="O19" s="195"/>
      <c r="P19" s="220"/>
    </row>
    <row r="20" spans="1:16" s="158" customFormat="1" ht="15" customHeight="1">
      <c r="A20" s="150">
        <v>1</v>
      </c>
      <c r="B20" s="400" t="s">
        <v>160</v>
      </c>
      <c r="C20" s="400"/>
      <c r="D20" s="54">
        <v>2009</v>
      </c>
      <c r="E20" s="55">
        <v>1</v>
      </c>
      <c r="F20" s="139">
        <v>94.2</v>
      </c>
      <c r="G20" s="284" t="s">
        <v>152</v>
      </c>
      <c r="H20" s="175">
        <v>16</v>
      </c>
      <c r="I20" s="288">
        <v>5</v>
      </c>
      <c r="J20" s="175">
        <v>110</v>
      </c>
      <c r="K20" s="168">
        <f t="shared" si="0"/>
        <v>110</v>
      </c>
      <c r="L20" s="168">
        <f t="shared" si="1"/>
        <v>550</v>
      </c>
      <c r="M20" s="175">
        <v>1</v>
      </c>
      <c r="N20" s="288">
        <v>19</v>
      </c>
      <c r="O20" s="171" t="s">
        <v>157</v>
      </c>
      <c r="P20" s="172"/>
    </row>
    <row r="21" spans="1:16" s="158" customFormat="1" ht="15" customHeight="1" thickBot="1">
      <c r="A21" s="221">
        <v>2</v>
      </c>
      <c r="B21" s="401" t="s">
        <v>161</v>
      </c>
      <c r="C21" s="401"/>
      <c r="D21" s="222">
        <v>2009</v>
      </c>
      <c r="E21" s="223">
        <v>3</v>
      </c>
      <c r="F21" s="224">
        <v>107</v>
      </c>
      <c r="G21" s="225" t="s">
        <v>152</v>
      </c>
      <c r="H21" s="285">
        <v>16</v>
      </c>
      <c r="I21" s="227">
        <v>5</v>
      </c>
      <c r="J21" s="285">
        <v>67</v>
      </c>
      <c r="K21" s="228">
        <f t="shared" si="0"/>
        <v>67</v>
      </c>
      <c r="L21" s="228">
        <f t="shared" si="1"/>
        <v>335</v>
      </c>
      <c r="M21" s="229" t="s">
        <v>304</v>
      </c>
      <c r="N21" s="227">
        <v>16</v>
      </c>
      <c r="O21" s="230" t="s">
        <v>157</v>
      </c>
      <c r="P21" s="144"/>
    </row>
    <row r="22" spans="1:16" ht="16.2">
      <c r="A22" s="29" t="s">
        <v>34</v>
      </c>
      <c r="B22" s="30"/>
      <c r="C22" s="30"/>
      <c r="F22" s="4" t="s">
        <v>76</v>
      </c>
      <c r="H22" s="29" t="s">
        <v>37</v>
      </c>
      <c r="K22" s="235"/>
      <c r="L22" s="235"/>
      <c r="M22" s="1"/>
      <c r="N22" s="4" t="s">
        <v>4</v>
      </c>
    </row>
    <row r="23" spans="1:16" ht="16.2">
      <c r="A23" s="29" t="s">
        <v>35</v>
      </c>
      <c r="B23" s="30"/>
      <c r="C23" s="30"/>
      <c r="F23" s="4" t="s">
        <v>72</v>
      </c>
      <c r="H23" s="29" t="s">
        <v>37</v>
      </c>
      <c r="K23" s="2"/>
      <c r="L23" s="2"/>
      <c r="M23" s="1"/>
      <c r="N23" s="4" t="s">
        <v>5</v>
      </c>
    </row>
    <row r="24" spans="1:16" ht="18.75" customHeight="1">
      <c r="A24" s="3"/>
      <c r="B24" s="2"/>
      <c r="C24" s="2"/>
      <c r="D24" s="19"/>
      <c r="E24" s="19"/>
      <c r="F24" s="19"/>
      <c r="G24" s="2"/>
      <c r="H24" s="18"/>
      <c r="I24" s="19"/>
      <c r="J24" s="19"/>
      <c r="K24" s="19"/>
      <c r="M24" s="31"/>
      <c r="N24" s="2"/>
      <c r="O24" s="2"/>
      <c r="P24" s="2"/>
    </row>
  </sheetData>
  <mergeCells count="26">
    <mergeCell ref="J11:J12"/>
    <mergeCell ref="K11:K12"/>
    <mergeCell ref="L11:L12"/>
    <mergeCell ref="M11:M12"/>
    <mergeCell ref="N11:N12"/>
    <mergeCell ref="E11:E12"/>
    <mergeCell ref="F11:F12"/>
    <mergeCell ref="G11:G12"/>
    <mergeCell ref="H11:H12"/>
    <mergeCell ref="I11:I12"/>
    <mergeCell ref="B20:C20"/>
    <mergeCell ref="B21:C21"/>
    <mergeCell ref="B14:C14"/>
    <mergeCell ref="B16:C16"/>
    <mergeCell ref="E4:M4"/>
    <mergeCell ref="A5:C6"/>
    <mergeCell ref="E5:M5"/>
    <mergeCell ref="E6:M6"/>
    <mergeCell ref="A7:C7"/>
    <mergeCell ref="K7:P7"/>
    <mergeCell ref="O11:P12"/>
    <mergeCell ref="E8:I8"/>
    <mergeCell ref="E9:I9"/>
    <mergeCell ref="A11:A12"/>
    <mergeCell ref="B11:C12"/>
    <mergeCell ref="D11:D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topLeftCell="A25" workbookViewId="0">
      <selection activeCell="F24" sqref="F24"/>
    </sheetView>
  </sheetViews>
  <sheetFormatPr defaultColWidth="9.109375" defaultRowHeight="14.4"/>
  <cols>
    <col min="1" max="1" width="4.109375" style="20" customWidth="1"/>
    <col min="2" max="2" width="11.109375" style="20" customWidth="1"/>
    <col min="3" max="3" width="9.5546875" style="20" customWidth="1"/>
    <col min="4" max="4" width="7.5546875" style="20" customWidth="1"/>
    <col min="5" max="5" width="5.88671875" style="20" customWidth="1"/>
    <col min="6" max="6" width="7" style="20" customWidth="1"/>
    <col min="7" max="7" width="30.44140625" style="20" customWidth="1"/>
    <col min="8" max="11" width="6.44140625" style="20" customWidth="1"/>
    <col min="12" max="12" width="6.33203125" style="20" customWidth="1"/>
    <col min="13" max="13" width="5.88671875" style="11" customWidth="1"/>
    <col min="14" max="14" width="7.109375" style="20" customWidth="1"/>
    <col min="15" max="15" width="7.88671875" style="20" customWidth="1"/>
    <col min="16" max="16" width="8.44140625" style="20" customWidth="1"/>
    <col min="17" max="16384" width="9.109375" style="20"/>
  </cols>
  <sheetData>
    <row r="1" spans="1:16" ht="15.6">
      <c r="A1" s="21"/>
      <c r="B1" s="21"/>
      <c r="C1" s="21"/>
      <c r="D1" s="21"/>
      <c r="E1" s="21"/>
      <c r="F1" s="21"/>
      <c r="G1" s="21" t="s">
        <v>18</v>
      </c>
      <c r="H1" s="21"/>
      <c r="I1" s="21"/>
      <c r="J1" s="21"/>
      <c r="K1" s="21"/>
      <c r="L1" s="21"/>
      <c r="M1" s="21"/>
      <c r="N1" s="21"/>
      <c r="O1" s="21"/>
      <c r="P1" s="35"/>
    </row>
    <row r="2" spans="1:16" ht="15.6">
      <c r="A2" s="21"/>
      <c r="B2" s="21"/>
      <c r="C2" s="21"/>
      <c r="D2" s="21"/>
      <c r="E2" s="21"/>
      <c r="F2" s="21"/>
      <c r="G2" s="21" t="s">
        <v>17</v>
      </c>
      <c r="H2" s="21"/>
      <c r="I2" s="21"/>
      <c r="J2" s="21"/>
      <c r="K2" s="21"/>
      <c r="L2" s="21"/>
      <c r="M2" s="21"/>
      <c r="N2" s="21"/>
      <c r="O2" s="21"/>
      <c r="P2" s="35"/>
    </row>
    <row r="3" spans="1:16" ht="15.6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4"/>
    </row>
    <row r="4" spans="1:16" ht="17.399999999999999">
      <c r="A4" s="40" t="s">
        <v>73</v>
      </c>
      <c r="B4" s="40"/>
      <c r="C4" s="40"/>
      <c r="D4" s="21"/>
      <c r="E4" s="371" t="s">
        <v>19</v>
      </c>
      <c r="F4" s="371"/>
      <c r="G4" s="371"/>
      <c r="H4" s="371"/>
      <c r="I4" s="371"/>
      <c r="J4" s="371"/>
      <c r="K4" s="371"/>
      <c r="L4" s="371"/>
      <c r="M4" s="372"/>
      <c r="N4" s="41" t="s">
        <v>124</v>
      </c>
      <c r="O4" s="34"/>
      <c r="P4" s="38"/>
    </row>
    <row r="5" spans="1:16" ht="17.399999999999999">
      <c r="A5" s="373" t="s">
        <v>36</v>
      </c>
      <c r="B5" s="374"/>
      <c r="C5" s="375"/>
      <c r="D5" s="22"/>
      <c r="E5" s="371" t="s">
        <v>84</v>
      </c>
      <c r="F5" s="371"/>
      <c r="G5" s="371"/>
      <c r="H5" s="371"/>
      <c r="I5" s="371"/>
      <c r="J5" s="371"/>
      <c r="K5" s="371"/>
      <c r="L5" s="371"/>
      <c r="M5" s="372"/>
      <c r="N5" s="28" t="s">
        <v>125</v>
      </c>
      <c r="O5" s="32"/>
      <c r="P5" s="39"/>
    </row>
    <row r="6" spans="1:16" ht="15.6">
      <c r="A6" s="376"/>
      <c r="B6" s="377"/>
      <c r="C6" s="378"/>
      <c r="D6" s="23"/>
      <c r="E6" s="379" t="s">
        <v>75</v>
      </c>
      <c r="F6" s="379"/>
      <c r="G6" s="379"/>
      <c r="H6" s="379"/>
      <c r="I6" s="379"/>
      <c r="J6" s="379"/>
      <c r="K6" s="379"/>
      <c r="L6" s="379"/>
      <c r="M6" s="379"/>
      <c r="N6" s="36" t="s">
        <v>20</v>
      </c>
    </row>
    <row r="7" spans="1:16">
      <c r="A7" s="380"/>
      <c r="B7" s="380"/>
      <c r="C7" s="380"/>
      <c r="D7" s="23"/>
      <c r="K7" s="381" t="s">
        <v>21</v>
      </c>
      <c r="L7" s="381"/>
      <c r="M7" s="381"/>
      <c r="N7" s="381"/>
      <c r="O7" s="381"/>
      <c r="P7" s="382"/>
    </row>
    <row r="8" spans="1:16" ht="15.6">
      <c r="A8" s="15" t="s">
        <v>42</v>
      </c>
      <c r="B8" s="16"/>
      <c r="C8" s="24"/>
      <c r="D8" s="25"/>
      <c r="E8" s="383" t="s">
        <v>59</v>
      </c>
      <c r="F8" s="379"/>
      <c r="G8" s="379"/>
      <c r="H8" s="379"/>
      <c r="I8" s="379"/>
      <c r="J8" s="33"/>
      <c r="K8" s="25" t="s">
        <v>7</v>
      </c>
      <c r="L8" s="25" t="s">
        <v>6</v>
      </c>
      <c r="M8" s="25" t="s">
        <v>3</v>
      </c>
      <c r="N8" s="37" t="s">
        <v>22</v>
      </c>
      <c r="O8" s="37" t="s">
        <v>9</v>
      </c>
      <c r="P8" s="37" t="s">
        <v>23</v>
      </c>
    </row>
    <row r="9" spans="1:16" ht="15.6">
      <c r="A9" s="6" t="s">
        <v>24</v>
      </c>
      <c r="B9" s="16"/>
      <c r="C9" s="24"/>
      <c r="D9" s="25"/>
      <c r="E9" s="383" t="s">
        <v>123</v>
      </c>
      <c r="F9" s="379"/>
      <c r="G9" s="379"/>
      <c r="H9" s="379"/>
      <c r="I9" s="379"/>
      <c r="J9" s="33"/>
      <c r="K9" s="25"/>
      <c r="L9" s="25"/>
      <c r="M9" s="25"/>
      <c r="N9" s="26"/>
      <c r="O9" s="26"/>
      <c r="P9" s="26"/>
    </row>
    <row r="10" spans="1:16" ht="3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7"/>
      <c r="N10" s="4"/>
      <c r="O10" s="4"/>
      <c r="P10" s="4"/>
    </row>
    <row r="11" spans="1:16">
      <c r="A11" s="384" t="s">
        <v>25</v>
      </c>
      <c r="B11" s="386" t="s">
        <v>26</v>
      </c>
      <c r="C11" s="387"/>
      <c r="D11" s="390" t="s">
        <v>27</v>
      </c>
      <c r="E11" s="392" t="s">
        <v>28</v>
      </c>
      <c r="F11" s="390" t="s">
        <v>41</v>
      </c>
      <c r="G11" s="390" t="s">
        <v>29</v>
      </c>
      <c r="H11" s="394" t="s">
        <v>38</v>
      </c>
      <c r="I11" s="394" t="s">
        <v>39</v>
      </c>
      <c r="J11" s="394" t="s">
        <v>43</v>
      </c>
      <c r="K11" s="398" t="s">
        <v>44</v>
      </c>
      <c r="L11" s="390" t="s">
        <v>40</v>
      </c>
      <c r="M11" s="390" t="s">
        <v>45</v>
      </c>
      <c r="N11" s="390" t="s">
        <v>32</v>
      </c>
      <c r="O11" s="386" t="s">
        <v>33</v>
      </c>
      <c r="P11" s="396"/>
    </row>
    <row r="12" spans="1:16" ht="43.95" customHeight="1" thickBot="1">
      <c r="A12" s="406"/>
      <c r="B12" s="404"/>
      <c r="C12" s="407"/>
      <c r="D12" s="408"/>
      <c r="E12" s="409"/>
      <c r="F12" s="408"/>
      <c r="G12" s="408"/>
      <c r="H12" s="410"/>
      <c r="I12" s="410"/>
      <c r="J12" s="410"/>
      <c r="K12" s="411"/>
      <c r="L12" s="408"/>
      <c r="M12" s="408"/>
      <c r="N12" s="408"/>
      <c r="O12" s="404"/>
      <c r="P12" s="405"/>
    </row>
    <row r="13" spans="1:16" customFormat="1">
      <c r="A13" s="241"/>
      <c r="B13" s="82"/>
      <c r="C13" s="82"/>
      <c r="D13" s="82"/>
      <c r="E13" s="82"/>
      <c r="F13" s="82"/>
      <c r="G13" s="112" t="s">
        <v>126</v>
      </c>
      <c r="H13" s="82"/>
      <c r="I13" s="82"/>
      <c r="J13" s="82"/>
      <c r="K13" s="82"/>
      <c r="L13" s="82"/>
      <c r="M13" s="82"/>
      <c r="N13" s="82"/>
      <c r="O13" s="82"/>
      <c r="P13" s="113"/>
    </row>
    <row r="14" spans="1:16" customFormat="1">
      <c r="A14" s="242">
        <v>1</v>
      </c>
      <c r="B14" s="53" t="s">
        <v>170</v>
      </c>
      <c r="C14" s="53"/>
      <c r="D14" s="52">
        <v>2014</v>
      </c>
      <c r="E14" s="52" t="s">
        <v>304</v>
      </c>
      <c r="F14" s="59">
        <v>31.8</v>
      </c>
      <c r="G14" s="52" t="s">
        <v>168</v>
      </c>
      <c r="H14" s="52">
        <v>8</v>
      </c>
      <c r="I14" s="52">
        <v>0.65</v>
      </c>
      <c r="J14" s="52">
        <v>158</v>
      </c>
      <c r="K14" s="52">
        <f t="shared" ref="K14:K21" si="0">J14</f>
        <v>158</v>
      </c>
      <c r="L14" s="52">
        <f t="shared" ref="L14:L21" si="1">K14*I14</f>
        <v>102.7</v>
      </c>
      <c r="M14" s="52" t="s">
        <v>304</v>
      </c>
      <c r="N14" s="52">
        <v>15</v>
      </c>
      <c r="O14" s="53" t="s">
        <v>169</v>
      </c>
      <c r="P14" s="243"/>
    </row>
    <row r="15" spans="1:16" customFormat="1" ht="14.25" customHeight="1">
      <c r="A15" s="242">
        <v>2</v>
      </c>
      <c r="B15" s="53" t="s">
        <v>271</v>
      </c>
      <c r="C15" s="53"/>
      <c r="D15" s="52">
        <v>2011</v>
      </c>
      <c r="E15" s="52" t="s">
        <v>304</v>
      </c>
      <c r="F15" s="59">
        <v>35.5</v>
      </c>
      <c r="G15" s="52" t="s">
        <v>260</v>
      </c>
      <c r="H15" s="52">
        <v>8</v>
      </c>
      <c r="I15" s="52">
        <v>1.3</v>
      </c>
      <c r="J15" s="52">
        <v>151</v>
      </c>
      <c r="K15" s="52">
        <f t="shared" si="0"/>
        <v>151</v>
      </c>
      <c r="L15" s="52">
        <f t="shared" si="1"/>
        <v>196.3</v>
      </c>
      <c r="M15" s="52" t="s">
        <v>304</v>
      </c>
      <c r="N15" s="52">
        <v>13</v>
      </c>
      <c r="O15" s="53" t="s">
        <v>261</v>
      </c>
      <c r="P15" s="243"/>
    </row>
    <row r="16" spans="1:16" customFormat="1">
      <c r="A16" s="242">
        <v>3</v>
      </c>
      <c r="B16" s="53" t="s">
        <v>163</v>
      </c>
      <c r="C16" s="53"/>
      <c r="D16" s="52">
        <v>2010</v>
      </c>
      <c r="E16" s="52" t="s">
        <v>304</v>
      </c>
      <c r="F16" s="59">
        <v>37</v>
      </c>
      <c r="G16" s="52" t="s">
        <v>148</v>
      </c>
      <c r="H16" s="52">
        <v>8</v>
      </c>
      <c r="I16" s="52">
        <v>0.65</v>
      </c>
      <c r="J16" s="52">
        <v>123</v>
      </c>
      <c r="K16" s="52">
        <f t="shared" si="0"/>
        <v>123</v>
      </c>
      <c r="L16" s="52">
        <f t="shared" si="1"/>
        <v>79.95</v>
      </c>
      <c r="M16" s="52" t="s">
        <v>304</v>
      </c>
      <c r="N16" s="52">
        <v>11</v>
      </c>
      <c r="O16" s="53" t="s">
        <v>320</v>
      </c>
      <c r="P16" s="243"/>
    </row>
    <row r="17" spans="1:16" customFormat="1">
      <c r="A17" s="242">
        <v>4</v>
      </c>
      <c r="B17" s="53" t="s">
        <v>167</v>
      </c>
      <c r="C17" s="53"/>
      <c r="D17" s="52">
        <v>2016</v>
      </c>
      <c r="E17" s="52" t="s">
        <v>304</v>
      </c>
      <c r="F17" s="59">
        <v>26.3</v>
      </c>
      <c r="G17" s="52" t="s">
        <v>168</v>
      </c>
      <c r="H17" s="52">
        <v>6</v>
      </c>
      <c r="I17" s="52">
        <v>0.65</v>
      </c>
      <c r="J17" s="52">
        <v>185</v>
      </c>
      <c r="K17" s="52">
        <f t="shared" si="0"/>
        <v>185</v>
      </c>
      <c r="L17" s="52">
        <f t="shared" si="1"/>
        <v>120.25</v>
      </c>
      <c r="M17" s="52" t="s">
        <v>304</v>
      </c>
      <c r="N17" s="52">
        <v>7</v>
      </c>
      <c r="O17" s="53" t="s">
        <v>169</v>
      </c>
      <c r="P17" s="243"/>
    </row>
    <row r="18" spans="1:16" customFormat="1">
      <c r="A18" s="242">
        <v>5</v>
      </c>
      <c r="B18" s="53" t="s">
        <v>162</v>
      </c>
      <c r="C18" s="53"/>
      <c r="D18" s="52">
        <v>2011</v>
      </c>
      <c r="E18" s="52" t="s">
        <v>304</v>
      </c>
      <c r="F18" s="59">
        <v>35.700000000000003</v>
      </c>
      <c r="G18" s="52" t="s">
        <v>152</v>
      </c>
      <c r="H18" s="52">
        <v>6</v>
      </c>
      <c r="I18" s="52">
        <v>1.3</v>
      </c>
      <c r="J18" s="52">
        <v>147</v>
      </c>
      <c r="K18" s="52">
        <f t="shared" si="0"/>
        <v>147</v>
      </c>
      <c r="L18" s="52">
        <f t="shared" si="1"/>
        <v>191.1</v>
      </c>
      <c r="M18" s="52" t="s">
        <v>304</v>
      </c>
      <c r="N18" s="52">
        <v>5</v>
      </c>
      <c r="O18" s="53" t="s">
        <v>157</v>
      </c>
      <c r="P18" s="243"/>
    </row>
    <row r="19" spans="1:16" customFormat="1">
      <c r="A19" s="242">
        <v>6</v>
      </c>
      <c r="B19" s="53" t="s">
        <v>290</v>
      </c>
      <c r="C19" s="53"/>
      <c r="D19" s="52">
        <v>2012</v>
      </c>
      <c r="E19" s="52" t="s">
        <v>304</v>
      </c>
      <c r="F19" s="59">
        <v>32.9</v>
      </c>
      <c r="G19" s="52" t="s">
        <v>148</v>
      </c>
      <c r="H19" s="52">
        <v>6</v>
      </c>
      <c r="I19" s="52">
        <v>1.3</v>
      </c>
      <c r="J19" s="52">
        <v>138</v>
      </c>
      <c r="K19" s="52">
        <f t="shared" si="0"/>
        <v>138</v>
      </c>
      <c r="L19" s="52">
        <f t="shared" si="1"/>
        <v>179.4</v>
      </c>
      <c r="M19" s="52" t="s">
        <v>304</v>
      </c>
      <c r="N19" s="52">
        <v>3</v>
      </c>
      <c r="O19" s="53" t="s">
        <v>320</v>
      </c>
      <c r="P19" s="243"/>
    </row>
    <row r="20" spans="1:16" customFormat="1">
      <c r="A20" s="242">
        <v>7</v>
      </c>
      <c r="B20" s="53" t="s">
        <v>270</v>
      </c>
      <c r="C20" s="53"/>
      <c r="D20" s="52">
        <v>2012</v>
      </c>
      <c r="E20" s="52" t="s">
        <v>304</v>
      </c>
      <c r="F20" s="59">
        <v>30.7</v>
      </c>
      <c r="G20" s="52" t="s">
        <v>260</v>
      </c>
      <c r="H20" s="52">
        <v>8</v>
      </c>
      <c r="I20" s="52">
        <v>1.3</v>
      </c>
      <c r="J20" s="52">
        <v>68</v>
      </c>
      <c r="K20" s="52">
        <f t="shared" si="0"/>
        <v>68</v>
      </c>
      <c r="L20" s="52">
        <f t="shared" si="1"/>
        <v>88.4</v>
      </c>
      <c r="M20" s="52" t="s">
        <v>304</v>
      </c>
      <c r="N20" s="52">
        <v>2</v>
      </c>
      <c r="O20" s="53" t="s">
        <v>261</v>
      </c>
      <c r="P20" s="243"/>
    </row>
    <row r="21" spans="1:16" customFormat="1">
      <c r="A21" s="242">
        <v>8</v>
      </c>
      <c r="B21" s="53" t="s">
        <v>165</v>
      </c>
      <c r="C21" s="53"/>
      <c r="D21" s="52">
        <v>2013</v>
      </c>
      <c r="E21" s="52" t="s">
        <v>304</v>
      </c>
      <c r="F21" s="59">
        <v>24.1</v>
      </c>
      <c r="G21" s="52" t="s">
        <v>149</v>
      </c>
      <c r="H21" s="52">
        <v>6</v>
      </c>
      <c r="I21" s="52">
        <v>0.65</v>
      </c>
      <c r="J21" s="52">
        <v>60</v>
      </c>
      <c r="K21" s="52">
        <f t="shared" si="0"/>
        <v>60</v>
      </c>
      <c r="L21" s="52">
        <f t="shared" si="1"/>
        <v>39</v>
      </c>
      <c r="M21" s="52" t="s">
        <v>304</v>
      </c>
      <c r="N21" s="52">
        <v>0.8</v>
      </c>
      <c r="O21" s="53" t="s">
        <v>166</v>
      </c>
      <c r="P21" s="243"/>
    </row>
    <row r="22" spans="1:16" customFormat="1">
      <c r="A22" s="242"/>
      <c r="B22" s="53"/>
      <c r="C22" s="53"/>
      <c r="D22" s="52"/>
      <c r="E22" s="52"/>
      <c r="F22" s="59"/>
      <c r="G22" s="52" t="s">
        <v>127</v>
      </c>
      <c r="H22" s="53"/>
      <c r="I22" s="53"/>
      <c r="J22" s="53"/>
      <c r="K22" s="53"/>
      <c r="L22" s="53"/>
      <c r="M22" s="53"/>
      <c r="N22" s="53"/>
      <c r="O22" s="53"/>
      <c r="P22" s="243"/>
    </row>
    <row r="23" spans="1:16" customFormat="1">
      <c r="A23" s="242">
        <v>1</v>
      </c>
      <c r="B23" s="53" t="s">
        <v>272</v>
      </c>
      <c r="C23" s="53"/>
      <c r="D23" s="52">
        <v>2010</v>
      </c>
      <c r="E23" s="52" t="s">
        <v>304</v>
      </c>
      <c r="F23" s="59">
        <v>43.7</v>
      </c>
      <c r="G23" s="52" t="s">
        <v>260</v>
      </c>
      <c r="H23" s="52">
        <v>8</v>
      </c>
      <c r="I23" s="52">
        <v>1.2</v>
      </c>
      <c r="J23" s="52">
        <v>164</v>
      </c>
      <c r="K23" s="52">
        <f>J23</f>
        <v>164</v>
      </c>
      <c r="L23" s="52">
        <f>K23*I23</f>
        <v>196.79999999999998</v>
      </c>
      <c r="M23" s="52" t="s">
        <v>304</v>
      </c>
      <c r="N23" s="52">
        <v>14</v>
      </c>
      <c r="O23" s="53" t="s">
        <v>261</v>
      </c>
      <c r="P23" s="243"/>
    </row>
    <row r="24" spans="1:16" customFormat="1">
      <c r="A24" s="242">
        <v>2</v>
      </c>
      <c r="B24" s="53" t="s">
        <v>171</v>
      </c>
      <c r="C24" s="53"/>
      <c r="D24" s="52">
        <v>2012</v>
      </c>
      <c r="E24" s="52" t="s">
        <v>304</v>
      </c>
      <c r="F24" s="59">
        <v>41.1</v>
      </c>
      <c r="G24" s="52" t="s">
        <v>172</v>
      </c>
      <c r="H24" s="52">
        <v>8</v>
      </c>
      <c r="I24" s="52">
        <v>1.2</v>
      </c>
      <c r="J24" s="52">
        <v>159</v>
      </c>
      <c r="K24" s="52">
        <f>J24</f>
        <v>159</v>
      </c>
      <c r="L24" s="52">
        <f>K24*I24</f>
        <v>190.79999999999998</v>
      </c>
      <c r="M24" s="52" t="s">
        <v>304</v>
      </c>
      <c r="N24" s="52">
        <v>12</v>
      </c>
      <c r="O24" s="53" t="s">
        <v>173</v>
      </c>
      <c r="P24" s="243"/>
    </row>
    <row r="25" spans="1:16" customFormat="1">
      <c r="A25" s="242">
        <v>3</v>
      </c>
      <c r="B25" s="53" t="s">
        <v>289</v>
      </c>
      <c r="C25" s="53"/>
      <c r="D25" s="52">
        <v>2012</v>
      </c>
      <c r="E25" s="52" t="s">
        <v>304</v>
      </c>
      <c r="F25" s="59">
        <v>42.6</v>
      </c>
      <c r="G25" s="52" t="s">
        <v>148</v>
      </c>
      <c r="H25" s="52">
        <v>6</v>
      </c>
      <c r="I25" s="52">
        <v>0.6</v>
      </c>
      <c r="J25" s="52">
        <v>157</v>
      </c>
      <c r="K25" s="52">
        <f>J25</f>
        <v>157</v>
      </c>
      <c r="L25" s="52">
        <f>K25*I25</f>
        <v>94.2</v>
      </c>
      <c r="M25" s="52" t="s">
        <v>304</v>
      </c>
      <c r="N25" s="52">
        <v>4</v>
      </c>
      <c r="O25" s="53" t="s">
        <v>320</v>
      </c>
      <c r="P25" s="243"/>
    </row>
    <row r="26" spans="1:16" customFormat="1">
      <c r="A26" s="242">
        <v>4</v>
      </c>
      <c r="B26" s="53" t="s">
        <v>174</v>
      </c>
      <c r="C26" s="53"/>
      <c r="D26" s="52">
        <v>2011</v>
      </c>
      <c r="E26" s="52" t="s">
        <v>304</v>
      </c>
      <c r="F26" s="59">
        <v>43</v>
      </c>
      <c r="G26" s="52" t="s">
        <v>152</v>
      </c>
      <c r="H26" s="52">
        <v>6</v>
      </c>
      <c r="I26" s="52">
        <v>0.6</v>
      </c>
      <c r="J26" s="52">
        <v>39</v>
      </c>
      <c r="K26" s="52">
        <f>J26</f>
        <v>39</v>
      </c>
      <c r="L26" s="52">
        <f>K26*I26</f>
        <v>23.4</v>
      </c>
      <c r="M26" s="52" t="s">
        <v>304</v>
      </c>
      <c r="N26" s="52">
        <v>0.7</v>
      </c>
      <c r="O26" s="53" t="s">
        <v>157</v>
      </c>
      <c r="P26" s="243"/>
    </row>
    <row r="27" spans="1:16" customFormat="1">
      <c r="A27" s="242"/>
      <c r="B27" s="53" t="s">
        <v>164</v>
      </c>
      <c r="C27" s="53"/>
      <c r="D27" s="52">
        <v>2011</v>
      </c>
      <c r="E27" s="52" t="s">
        <v>304</v>
      </c>
      <c r="F27" s="59">
        <v>40.299999999999997</v>
      </c>
      <c r="G27" s="52" t="s">
        <v>148</v>
      </c>
      <c r="H27" s="52">
        <v>6</v>
      </c>
      <c r="I27" s="52">
        <v>0.6</v>
      </c>
      <c r="J27" s="131" t="s">
        <v>311</v>
      </c>
      <c r="K27" s="52" t="str">
        <f>J27</f>
        <v>снята врачом</v>
      </c>
      <c r="L27" s="52"/>
      <c r="M27" s="52" t="s">
        <v>304</v>
      </c>
      <c r="N27" s="52"/>
      <c r="O27" s="53" t="s">
        <v>320</v>
      </c>
      <c r="P27" s="243"/>
    </row>
    <row r="28" spans="1:16" customFormat="1">
      <c r="A28" s="242"/>
      <c r="B28" s="53"/>
      <c r="C28" s="53"/>
      <c r="D28" s="52"/>
      <c r="E28" s="52"/>
      <c r="F28" s="59"/>
      <c r="G28" s="52" t="s">
        <v>128</v>
      </c>
      <c r="H28" s="53"/>
      <c r="I28" s="53"/>
      <c r="J28" s="53"/>
      <c r="K28" s="53"/>
      <c r="L28" s="53"/>
      <c r="M28" s="53"/>
      <c r="N28" s="53"/>
      <c r="O28" s="53"/>
      <c r="P28" s="243"/>
    </row>
    <row r="29" spans="1:16" customFormat="1">
      <c r="A29" s="242"/>
      <c r="B29" s="53"/>
      <c r="C29" s="53"/>
      <c r="D29" s="52"/>
      <c r="E29" s="52"/>
      <c r="F29" s="59"/>
      <c r="G29" s="53"/>
      <c r="H29" s="53"/>
      <c r="I29" s="53"/>
      <c r="J29" s="53"/>
      <c r="K29" s="53"/>
      <c r="L29" s="53"/>
      <c r="M29" s="53"/>
      <c r="N29" s="53"/>
      <c r="O29" s="53"/>
      <c r="P29" s="243"/>
    </row>
    <row r="30" spans="1:16" customFormat="1">
      <c r="A30" s="242">
        <v>1</v>
      </c>
      <c r="B30" s="53" t="s">
        <v>178</v>
      </c>
      <c r="C30" s="53"/>
      <c r="D30" s="52">
        <v>2012</v>
      </c>
      <c r="E30" s="52" t="s">
        <v>304</v>
      </c>
      <c r="F30" s="59">
        <v>47.8</v>
      </c>
      <c r="G30" s="52" t="s">
        <v>238</v>
      </c>
      <c r="H30" s="52">
        <v>8</v>
      </c>
      <c r="I30" s="52">
        <v>1.1000000000000001</v>
      </c>
      <c r="J30" s="52">
        <v>132</v>
      </c>
      <c r="K30" s="52">
        <f>J30</f>
        <v>132</v>
      </c>
      <c r="L30" s="52">
        <f>K30*I30</f>
        <v>145.20000000000002</v>
      </c>
      <c r="M30" s="52" t="s">
        <v>304</v>
      </c>
      <c r="N30" s="52">
        <v>10</v>
      </c>
      <c r="O30" s="53" t="s">
        <v>180</v>
      </c>
      <c r="P30" s="243"/>
    </row>
    <row r="31" spans="1:16" customFormat="1">
      <c r="A31" s="242">
        <v>2</v>
      </c>
      <c r="B31" s="53" t="s">
        <v>273</v>
      </c>
      <c r="C31" s="53"/>
      <c r="D31" s="52">
        <v>2011</v>
      </c>
      <c r="E31" s="52" t="s">
        <v>304</v>
      </c>
      <c r="F31" s="59">
        <v>43.3</v>
      </c>
      <c r="G31" s="52" t="s">
        <v>260</v>
      </c>
      <c r="H31" s="52">
        <v>6</v>
      </c>
      <c r="I31" s="52">
        <v>0.55000000000000004</v>
      </c>
      <c r="J31" s="52">
        <v>140</v>
      </c>
      <c r="K31" s="52">
        <f>J31</f>
        <v>140</v>
      </c>
      <c r="L31" s="52">
        <f>K31*I31</f>
        <v>77</v>
      </c>
      <c r="M31" s="52" t="s">
        <v>304</v>
      </c>
      <c r="N31" s="52">
        <v>1</v>
      </c>
      <c r="O31" s="53" t="s">
        <v>261</v>
      </c>
      <c r="P31" s="243"/>
    </row>
    <row r="32" spans="1:16" customFormat="1">
      <c r="A32" s="242">
        <v>3</v>
      </c>
      <c r="B32" s="53" t="s">
        <v>175</v>
      </c>
      <c r="C32" s="53"/>
      <c r="D32" s="52">
        <v>2010</v>
      </c>
      <c r="E32" s="52" t="s">
        <v>304</v>
      </c>
      <c r="F32" s="59">
        <v>46.5</v>
      </c>
      <c r="G32" s="52" t="s">
        <v>176</v>
      </c>
      <c r="H32" s="52">
        <v>6</v>
      </c>
      <c r="I32" s="52">
        <v>0.55000000000000004</v>
      </c>
      <c r="J32" s="52">
        <v>108</v>
      </c>
      <c r="K32" s="52">
        <f>J32</f>
        <v>108</v>
      </c>
      <c r="L32" s="52">
        <f>K32*I32</f>
        <v>59.400000000000006</v>
      </c>
      <c r="M32" s="52" t="s">
        <v>304</v>
      </c>
      <c r="N32" s="52">
        <v>0.9</v>
      </c>
      <c r="O32" s="53" t="s">
        <v>177</v>
      </c>
      <c r="P32" s="243"/>
    </row>
    <row r="33" spans="1:16" customFormat="1">
      <c r="A33" s="242"/>
      <c r="B33" s="53"/>
      <c r="C33" s="53"/>
      <c r="D33" s="52"/>
      <c r="E33" s="52"/>
      <c r="F33" s="59"/>
      <c r="G33" s="52" t="s">
        <v>102</v>
      </c>
      <c r="H33" s="52"/>
      <c r="I33" s="52"/>
      <c r="J33" s="52"/>
      <c r="K33" s="52"/>
      <c r="L33" s="52"/>
      <c r="M33" s="52"/>
      <c r="N33" s="52"/>
      <c r="O33" s="53"/>
      <c r="P33" s="243"/>
    </row>
    <row r="34" spans="1:16" customFormat="1">
      <c r="A34" s="242">
        <v>1</v>
      </c>
      <c r="B34" s="53" t="s">
        <v>184</v>
      </c>
      <c r="C34" s="53"/>
      <c r="D34" s="52">
        <v>2010</v>
      </c>
      <c r="E34" s="52" t="s">
        <v>304</v>
      </c>
      <c r="F34" s="59">
        <v>73.7</v>
      </c>
      <c r="G34" s="52" t="s">
        <v>148</v>
      </c>
      <c r="H34" s="52">
        <v>14</v>
      </c>
      <c r="I34" s="52">
        <v>6</v>
      </c>
      <c r="J34" s="52">
        <v>97</v>
      </c>
      <c r="K34" s="52">
        <f t="shared" ref="K34:K39" si="2">J34</f>
        <v>97</v>
      </c>
      <c r="L34" s="52">
        <f t="shared" ref="L34:L39" si="3">K34*I34</f>
        <v>582</v>
      </c>
      <c r="M34" s="52" t="s">
        <v>304</v>
      </c>
      <c r="N34" s="52">
        <v>20</v>
      </c>
      <c r="O34" s="53" t="s">
        <v>320</v>
      </c>
      <c r="P34" s="243"/>
    </row>
    <row r="35" spans="1:16" customFormat="1">
      <c r="A35" s="242">
        <v>2</v>
      </c>
      <c r="B35" s="53" t="s">
        <v>185</v>
      </c>
      <c r="C35" s="53"/>
      <c r="D35" s="52">
        <v>2010</v>
      </c>
      <c r="E35" s="52" t="s">
        <v>304</v>
      </c>
      <c r="F35" s="59">
        <v>56.4</v>
      </c>
      <c r="G35" s="52" t="s">
        <v>176</v>
      </c>
      <c r="H35" s="52">
        <v>12</v>
      </c>
      <c r="I35" s="52">
        <v>4</v>
      </c>
      <c r="J35" s="52">
        <v>118</v>
      </c>
      <c r="K35" s="52">
        <f t="shared" si="2"/>
        <v>118</v>
      </c>
      <c r="L35" s="52">
        <f t="shared" si="3"/>
        <v>472</v>
      </c>
      <c r="M35" s="52" t="s">
        <v>304</v>
      </c>
      <c r="N35" s="52">
        <v>18</v>
      </c>
      <c r="O35" s="53" t="s">
        <v>177</v>
      </c>
      <c r="P35" s="243"/>
    </row>
    <row r="36" spans="1:16" customFormat="1">
      <c r="A36" s="242">
        <v>3</v>
      </c>
      <c r="B36" s="53" t="s">
        <v>183</v>
      </c>
      <c r="C36" s="53"/>
      <c r="D36" s="52">
        <v>2010</v>
      </c>
      <c r="E36" s="52" t="s">
        <v>304</v>
      </c>
      <c r="F36" s="59">
        <v>53</v>
      </c>
      <c r="G36" s="52" t="s">
        <v>152</v>
      </c>
      <c r="H36" s="52">
        <v>10</v>
      </c>
      <c r="I36" s="52">
        <v>2</v>
      </c>
      <c r="J36" s="52">
        <v>113</v>
      </c>
      <c r="K36" s="52">
        <f t="shared" si="2"/>
        <v>113</v>
      </c>
      <c r="L36" s="52">
        <f t="shared" si="3"/>
        <v>226</v>
      </c>
      <c r="M36" s="52" t="s">
        <v>304</v>
      </c>
      <c r="N36" s="52">
        <v>16</v>
      </c>
      <c r="O36" s="53" t="s">
        <v>157</v>
      </c>
      <c r="P36" s="243"/>
    </row>
    <row r="37" spans="1:16" customFormat="1">
      <c r="A37" s="242">
        <v>4</v>
      </c>
      <c r="B37" s="53" t="s">
        <v>182</v>
      </c>
      <c r="C37" s="53"/>
      <c r="D37" s="52">
        <v>2010</v>
      </c>
      <c r="E37" s="52" t="s">
        <v>304</v>
      </c>
      <c r="F37" s="59">
        <v>69.5</v>
      </c>
      <c r="G37" s="52" t="s">
        <v>152</v>
      </c>
      <c r="H37" s="52">
        <v>8</v>
      </c>
      <c r="I37" s="52">
        <v>1</v>
      </c>
      <c r="J37" s="52">
        <v>122</v>
      </c>
      <c r="K37" s="52">
        <f t="shared" si="2"/>
        <v>122</v>
      </c>
      <c r="L37" s="52">
        <f t="shared" si="3"/>
        <v>122</v>
      </c>
      <c r="M37" s="52" t="s">
        <v>304</v>
      </c>
      <c r="N37" s="52">
        <v>9</v>
      </c>
      <c r="O37" s="53" t="s">
        <v>157</v>
      </c>
      <c r="P37" s="243"/>
    </row>
    <row r="38" spans="1:16" customFormat="1">
      <c r="A38" s="242">
        <v>5</v>
      </c>
      <c r="B38" s="53" t="s">
        <v>181</v>
      </c>
      <c r="C38" s="53"/>
      <c r="D38" s="52">
        <v>2010</v>
      </c>
      <c r="E38" s="52" t="s">
        <v>304</v>
      </c>
      <c r="F38" s="59">
        <v>56.9</v>
      </c>
      <c r="G38" s="52" t="s">
        <v>152</v>
      </c>
      <c r="H38" s="52">
        <v>8</v>
      </c>
      <c r="I38" s="52">
        <v>1</v>
      </c>
      <c r="J38" s="52">
        <v>121</v>
      </c>
      <c r="K38" s="52">
        <f t="shared" si="2"/>
        <v>121</v>
      </c>
      <c r="L38" s="52">
        <f t="shared" si="3"/>
        <v>121</v>
      </c>
      <c r="M38" s="52" t="s">
        <v>304</v>
      </c>
      <c r="N38" s="52">
        <v>8</v>
      </c>
      <c r="O38" s="53" t="s">
        <v>157</v>
      </c>
      <c r="P38" s="243"/>
    </row>
    <row r="39" spans="1:16" customFormat="1" ht="15" thickBot="1">
      <c r="A39" s="244">
        <v>6</v>
      </c>
      <c r="B39" s="245" t="s">
        <v>274</v>
      </c>
      <c r="C39" s="245"/>
      <c r="D39" s="246">
        <v>2012</v>
      </c>
      <c r="E39" s="246" t="s">
        <v>304</v>
      </c>
      <c r="F39" s="110">
        <v>53.7</v>
      </c>
      <c r="G39" s="246" t="s">
        <v>260</v>
      </c>
      <c r="H39" s="246">
        <v>8</v>
      </c>
      <c r="I39" s="246">
        <v>1</v>
      </c>
      <c r="J39" s="246">
        <v>112</v>
      </c>
      <c r="K39" s="246">
        <f t="shared" si="2"/>
        <v>112</v>
      </c>
      <c r="L39" s="246">
        <f t="shared" si="3"/>
        <v>112</v>
      </c>
      <c r="M39" s="246" t="s">
        <v>304</v>
      </c>
      <c r="N39" s="246">
        <v>6</v>
      </c>
      <c r="O39" s="245" t="s">
        <v>275</v>
      </c>
      <c r="P39" s="247"/>
    </row>
    <row r="40" spans="1:16" ht="16.2">
      <c r="A40" s="240" t="s">
        <v>34</v>
      </c>
      <c r="B40" s="234"/>
      <c r="C40" s="234"/>
      <c r="D40" s="235"/>
      <c r="E40" s="235"/>
      <c r="F40" s="236" t="s">
        <v>76</v>
      </c>
      <c r="G40" s="235"/>
      <c r="H40" s="237" t="s">
        <v>37</v>
      </c>
      <c r="I40" s="235"/>
      <c r="J40" s="235"/>
      <c r="K40" s="238"/>
      <c r="L40" s="238"/>
      <c r="M40" s="239"/>
      <c r="N40" s="236" t="s">
        <v>4</v>
      </c>
      <c r="O40" s="235"/>
      <c r="P40" s="235"/>
    </row>
    <row r="41" spans="1:16" ht="16.2">
      <c r="A41" s="233" t="s">
        <v>35</v>
      </c>
      <c r="B41" s="234"/>
      <c r="C41" s="234"/>
      <c r="D41" s="235"/>
      <c r="E41" s="235"/>
      <c r="F41" s="236" t="s">
        <v>72</v>
      </c>
      <c r="G41" s="235"/>
      <c r="H41" s="237" t="s">
        <v>37</v>
      </c>
      <c r="I41" s="235"/>
      <c r="J41" s="235"/>
      <c r="K41" s="238"/>
      <c r="L41" s="238"/>
      <c r="M41" s="239"/>
      <c r="N41" s="236" t="s">
        <v>5</v>
      </c>
      <c r="O41" s="235"/>
      <c r="P41" s="235"/>
    </row>
  </sheetData>
  <sortState ref="A30:P32">
    <sortCondition descending="1" ref="L30:L32"/>
  </sortState>
  <mergeCells count="22">
    <mergeCell ref="O11:P12"/>
    <mergeCell ref="E8:I8"/>
    <mergeCell ref="E9:I9"/>
    <mergeCell ref="A11:A12"/>
    <mergeCell ref="B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E4:M4"/>
    <mergeCell ref="A5:C6"/>
    <mergeCell ref="E5:M5"/>
    <mergeCell ref="E6:M6"/>
    <mergeCell ref="A7:C7"/>
    <mergeCell ref="K7:P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topLeftCell="A22" zoomScale="90" zoomScaleNormal="90" workbookViewId="0">
      <selection activeCell="H18" sqref="H18"/>
    </sheetView>
  </sheetViews>
  <sheetFormatPr defaultColWidth="9.109375" defaultRowHeight="14.4"/>
  <cols>
    <col min="1" max="1" width="5.33203125" style="20" customWidth="1"/>
    <col min="2" max="2" width="11.109375" style="20" customWidth="1"/>
    <col min="3" max="3" width="11.5546875" style="20" customWidth="1"/>
    <col min="4" max="4" width="7.5546875" style="20" customWidth="1"/>
    <col min="5" max="5" width="5.88671875" style="20" customWidth="1"/>
    <col min="6" max="6" width="7.109375" style="20" customWidth="1"/>
    <col min="7" max="7" width="30.5546875" style="20" customWidth="1"/>
    <col min="8" max="12" width="6.44140625" style="20" customWidth="1"/>
    <col min="13" max="13" width="6.33203125" style="20" customWidth="1"/>
    <col min="14" max="14" width="5.88671875" style="11" customWidth="1"/>
    <col min="15" max="15" width="7.109375" style="20" customWidth="1"/>
    <col min="16" max="16" width="7.88671875" style="20" customWidth="1"/>
    <col min="17" max="17" width="8.44140625" style="20" customWidth="1"/>
    <col min="18" max="16384" width="9.109375" style="20"/>
  </cols>
  <sheetData>
    <row r="1" spans="1:17" ht="18.75" customHeight="1">
      <c r="A1" s="21"/>
      <c r="B1" s="21"/>
      <c r="C1" s="21"/>
      <c r="D1" s="21"/>
      <c r="E1" s="21"/>
      <c r="F1" s="21"/>
      <c r="G1" s="21" t="s">
        <v>18</v>
      </c>
      <c r="H1" s="21"/>
      <c r="I1" s="21"/>
      <c r="J1" s="21"/>
      <c r="K1" s="21"/>
      <c r="L1" s="21"/>
      <c r="M1" s="21"/>
      <c r="N1" s="21"/>
      <c r="O1" s="21"/>
      <c r="P1" s="21"/>
      <c r="Q1" s="35"/>
    </row>
    <row r="2" spans="1:17" ht="18.75" customHeight="1">
      <c r="A2" s="21"/>
      <c r="B2" s="21"/>
      <c r="C2" s="21"/>
      <c r="D2" s="21"/>
      <c r="E2" s="21"/>
      <c r="F2" s="21"/>
      <c r="G2" s="21" t="s">
        <v>17</v>
      </c>
      <c r="H2" s="21"/>
      <c r="I2" s="21"/>
      <c r="J2" s="21"/>
      <c r="K2" s="21"/>
      <c r="L2" s="21"/>
      <c r="M2" s="21"/>
      <c r="N2" s="21"/>
      <c r="O2" s="21"/>
      <c r="P2" s="21"/>
      <c r="Q2" s="35"/>
    </row>
    <row r="3" spans="1:17" ht="18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4"/>
    </row>
    <row r="4" spans="1:17" ht="18" customHeight="1">
      <c r="A4" s="40" t="s">
        <v>73</v>
      </c>
      <c r="B4" s="40"/>
      <c r="C4" s="40"/>
      <c r="D4" s="21"/>
      <c r="E4" s="371" t="s">
        <v>19</v>
      </c>
      <c r="F4" s="371"/>
      <c r="G4" s="371"/>
      <c r="H4" s="371"/>
      <c r="I4" s="371"/>
      <c r="J4" s="371"/>
      <c r="K4" s="371"/>
      <c r="L4" s="371"/>
      <c r="M4" s="371"/>
      <c r="N4" s="372"/>
      <c r="O4" s="41" t="s">
        <v>46</v>
      </c>
      <c r="P4" s="34"/>
      <c r="Q4" s="38"/>
    </row>
    <row r="5" spans="1:17" ht="18" customHeight="1">
      <c r="A5" s="373" t="s">
        <v>36</v>
      </c>
      <c r="B5" s="374"/>
      <c r="C5" s="375"/>
      <c r="D5" s="22"/>
      <c r="E5" s="371" t="s">
        <v>84</v>
      </c>
      <c r="F5" s="371"/>
      <c r="G5" s="371"/>
      <c r="H5" s="371"/>
      <c r="I5" s="371"/>
      <c r="J5" s="371"/>
      <c r="K5" s="371"/>
      <c r="L5" s="371"/>
      <c r="M5" s="371"/>
      <c r="N5" s="372"/>
      <c r="O5" s="28" t="s">
        <v>47</v>
      </c>
      <c r="P5" s="32"/>
      <c r="Q5" s="39"/>
    </row>
    <row r="6" spans="1:17" ht="18" customHeight="1">
      <c r="A6" s="376"/>
      <c r="B6" s="377"/>
      <c r="C6" s="378"/>
      <c r="D6" s="23"/>
      <c r="E6" s="379" t="s">
        <v>75</v>
      </c>
      <c r="F6" s="379"/>
      <c r="G6" s="379"/>
      <c r="H6" s="379"/>
      <c r="I6" s="379"/>
      <c r="J6" s="379"/>
      <c r="K6" s="379"/>
      <c r="L6" s="379"/>
      <c r="M6" s="379"/>
      <c r="N6" s="379"/>
      <c r="O6" s="36" t="s">
        <v>20</v>
      </c>
    </row>
    <row r="7" spans="1:17" ht="18" customHeight="1">
      <c r="A7" s="380"/>
      <c r="B7" s="380"/>
      <c r="C7" s="380"/>
      <c r="D7" s="23"/>
      <c r="L7" s="412" t="s">
        <v>21</v>
      </c>
      <c r="M7" s="381"/>
      <c r="N7" s="381"/>
      <c r="O7" s="381"/>
      <c r="P7" s="381"/>
      <c r="Q7" s="382"/>
    </row>
    <row r="8" spans="1:17" ht="18" customHeight="1">
      <c r="A8" s="15" t="s">
        <v>42</v>
      </c>
      <c r="B8" s="16"/>
      <c r="C8" s="24"/>
      <c r="D8" s="25"/>
      <c r="E8" s="383" t="s">
        <v>74</v>
      </c>
      <c r="F8" s="379"/>
      <c r="G8" s="379"/>
      <c r="H8" s="379"/>
      <c r="I8" s="379"/>
      <c r="J8" s="35"/>
      <c r="K8" s="280"/>
      <c r="L8" s="25" t="s">
        <v>7</v>
      </c>
      <c r="M8" s="281" t="s">
        <v>6</v>
      </c>
      <c r="N8" s="25" t="s">
        <v>3</v>
      </c>
      <c r="O8" s="37" t="s">
        <v>22</v>
      </c>
      <c r="P8" s="37" t="s">
        <v>9</v>
      </c>
      <c r="Q8" s="37" t="s">
        <v>23</v>
      </c>
    </row>
    <row r="9" spans="1:17" ht="18" customHeight="1">
      <c r="A9" s="6" t="s">
        <v>24</v>
      </c>
      <c r="B9" s="16"/>
      <c r="C9" s="24"/>
      <c r="D9" s="25"/>
      <c r="E9" s="383" t="s">
        <v>85</v>
      </c>
      <c r="F9" s="379"/>
      <c r="G9" s="379"/>
      <c r="H9" s="379"/>
      <c r="I9" s="379"/>
      <c r="J9" s="35"/>
      <c r="K9" s="33"/>
      <c r="L9" s="282"/>
      <c r="M9" s="25"/>
      <c r="N9" s="25"/>
      <c r="O9" s="26"/>
      <c r="P9" s="26"/>
      <c r="Q9" s="26"/>
    </row>
    <row r="10" spans="1:17" ht="7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7"/>
      <c r="O10" s="4"/>
      <c r="P10" s="4"/>
      <c r="Q10" s="4"/>
    </row>
    <row r="11" spans="1:17" ht="12.75" customHeight="1">
      <c r="A11" s="384" t="s">
        <v>25</v>
      </c>
      <c r="B11" s="386" t="s">
        <v>26</v>
      </c>
      <c r="C11" s="387"/>
      <c r="D11" s="390" t="s">
        <v>27</v>
      </c>
      <c r="E11" s="392" t="s">
        <v>28</v>
      </c>
      <c r="F11" s="390" t="s">
        <v>41</v>
      </c>
      <c r="G11" s="390" t="s">
        <v>29</v>
      </c>
      <c r="H11" s="394" t="s">
        <v>38</v>
      </c>
      <c r="I11" s="394" t="s">
        <v>39</v>
      </c>
      <c r="J11" s="390" t="s">
        <v>30</v>
      </c>
      <c r="K11" s="394" t="s">
        <v>43</v>
      </c>
      <c r="L11" s="398" t="s">
        <v>44</v>
      </c>
      <c r="M11" s="390" t="s">
        <v>40</v>
      </c>
      <c r="N11" s="390" t="s">
        <v>45</v>
      </c>
      <c r="O11" s="390" t="s">
        <v>32</v>
      </c>
      <c r="P11" s="386" t="s">
        <v>33</v>
      </c>
      <c r="Q11" s="396"/>
    </row>
    <row r="12" spans="1:17" ht="42" customHeight="1" thickBot="1">
      <c r="A12" s="385"/>
      <c r="B12" s="388"/>
      <c r="C12" s="389"/>
      <c r="D12" s="391"/>
      <c r="E12" s="393"/>
      <c r="F12" s="391"/>
      <c r="G12" s="391"/>
      <c r="H12" s="395"/>
      <c r="I12" s="395"/>
      <c r="J12" s="391"/>
      <c r="K12" s="395"/>
      <c r="L12" s="399"/>
      <c r="M12" s="391"/>
      <c r="N12" s="391"/>
      <c r="O12" s="391"/>
      <c r="P12" s="388"/>
      <c r="Q12" s="397"/>
    </row>
    <row r="13" spans="1:17" ht="15" customHeight="1">
      <c r="A13" s="111"/>
      <c r="B13" s="109"/>
      <c r="C13" s="82"/>
      <c r="D13" s="43"/>
      <c r="E13" s="43"/>
      <c r="F13" s="107"/>
      <c r="G13" s="43" t="s">
        <v>77</v>
      </c>
      <c r="H13" s="43"/>
      <c r="I13" s="112"/>
      <c r="J13" s="43"/>
      <c r="K13" s="43"/>
      <c r="L13" s="43"/>
      <c r="M13" s="43"/>
      <c r="N13" s="43"/>
      <c r="O13" s="112"/>
      <c r="P13" s="109"/>
      <c r="Q13" s="113"/>
    </row>
    <row r="14" spans="1:17" s="158" customFormat="1" ht="15" customHeight="1">
      <c r="A14" s="188">
        <v>1</v>
      </c>
      <c r="B14" s="169" t="s">
        <v>186</v>
      </c>
      <c r="C14" s="170"/>
      <c r="D14" s="155">
        <v>2007</v>
      </c>
      <c r="E14" s="149" t="s">
        <v>304</v>
      </c>
      <c r="F14" s="191">
        <v>57.4</v>
      </c>
      <c r="G14" s="155" t="s">
        <v>176</v>
      </c>
      <c r="H14" s="155">
        <v>16</v>
      </c>
      <c r="I14" s="154">
        <v>1.45</v>
      </c>
      <c r="J14" s="155">
        <v>46</v>
      </c>
      <c r="K14" s="155">
        <v>63</v>
      </c>
      <c r="L14" s="155">
        <f>K14/2+J14</f>
        <v>77.5</v>
      </c>
      <c r="M14" s="155">
        <f>L14*I14</f>
        <v>112.375</v>
      </c>
      <c r="N14" s="155" t="s">
        <v>312</v>
      </c>
      <c r="O14" s="192">
        <v>4</v>
      </c>
      <c r="P14" s="169" t="s">
        <v>177</v>
      </c>
      <c r="Q14" s="214"/>
    </row>
    <row r="15" spans="1:17" s="158" customFormat="1" ht="15" customHeight="1">
      <c r="A15" s="150"/>
      <c r="B15" s="185"/>
      <c r="C15" s="194"/>
      <c r="D15" s="54"/>
      <c r="E15" s="55"/>
      <c r="F15" s="139"/>
      <c r="G15" s="284" t="s">
        <v>78</v>
      </c>
      <c r="H15" s="175"/>
      <c r="I15" s="288"/>
      <c r="J15" s="175"/>
      <c r="K15" s="175"/>
      <c r="L15" s="155">
        <f t="shared" ref="L15:L38" si="0">K15/2+J15</f>
        <v>0</v>
      </c>
      <c r="M15" s="155">
        <f t="shared" ref="M15:M38" si="1">L15*I15</f>
        <v>0</v>
      </c>
      <c r="N15" s="175"/>
      <c r="O15" s="288"/>
      <c r="P15" s="195"/>
      <c r="Q15" s="196"/>
    </row>
    <row r="16" spans="1:17" s="158" customFormat="1" ht="15" customHeight="1">
      <c r="A16" s="150">
        <v>1</v>
      </c>
      <c r="B16" s="151" t="s">
        <v>265</v>
      </c>
      <c r="C16" s="134"/>
      <c r="D16" s="135">
        <v>2005</v>
      </c>
      <c r="E16" s="152" t="s">
        <v>8</v>
      </c>
      <c r="F16" s="136">
        <v>3</v>
      </c>
      <c r="G16" s="153" t="s">
        <v>260</v>
      </c>
      <c r="H16" s="149">
        <v>24</v>
      </c>
      <c r="I16" s="154">
        <v>5.4</v>
      </c>
      <c r="J16" s="149">
        <v>90</v>
      </c>
      <c r="K16" s="149">
        <v>140</v>
      </c>
      <c r="L16" s="155">
        <f>K16/2+J16</f>
        <v>160</v>
      </c>
      <c r="M16" s="155">
        <f>L16*I16</f>
        <v>864</v>
      </c>
      <c r="N16" s="149">
        <v>1</v>
      </c>
      <c r="O16" s="154">
        <v>21</v>
      </c>
      <c r="P16" s="156" t="s">
        <v>266</v>
      </c>
      <c r="Q16" s="157"/>
    </row>
    <row r="17" spans="1:17" s="158" customFormat="1" ht="15" customHeight="1">
      <c r="A17" s="150">
        <v>2</v>
      </c>
      <c r="B17" s="151" t="s">
        <v>187</v>
      </c>
      <c r="C17" s="134"/>
      <c r="D17" s="135">
        <v>2006</v>
      </c>
      <c r="E17" s="149" t="s">
        <v>304</v>
      </c>
      <c r="F17" s="136">
        <v>63</v>
      </c>
      <c r="G17" s="153" t="s">
        <v>149</v>
      </c>
      <c r="H17" s="149">
        <v>24</v>
      </c>
      <c r="I17" s="154">
        <v>5.4</v>
      </c>
      <c r="J17" s="149">
        <v>42</v>
      </c>
      <c r="K17" s="149">
        <v>90</v>
      </c>
      <c r="L17" s="155">
        <f>K17/2+J17</f>
        <v>87</v>
      </c>
      <c r="M17" s="155">
        <f>L17*I17</f>
        <v>469.8</v>
      </c>
      <c r="N17" s="149" t="s">
        <v>313</v>
      </c>
      <c r="O17" s="154">
        <v>13</v>
      </c>
      <c r="P17" s="156" t="s">
        <v>166</v>
      </c>
      <c r="Q17" s="157"/>
    </row>
    <row r="18" spans="1:17" s="158" customFormat="1" ht="15" customHeight="1">
      <c r="A18" s="150">
        <v>3</v>
      </c>
      <c r="B18" s="151" t="s">
        <v>277</v>
      </c>
      <c r="C18" s="134"/>
      <c r="D18" s="135">
        <v>2007</v>
      </c>
      <c r="E18" s="149" t="s">
        <v>304</v>
      </c>
      <c r="F18" s="136">
        <v>62.7</v>
      </c>
      <c r="G18" s="153" t="s">
        <v>278</v>
      </c>
      <c r="H18" s="149">
        <v>16</v>
      </c>
      <c r="I18" s="154">
        <v>1.35</v>
      </c>
      <c r="J18" s="149">
        <v>17</v>
      </c>
      <c r="K18" s="149">
        <v>60</v>
      </c>
      <c r="L18" s="155">
        <f>K18/2+J18</f>
        <v>47</v>
      </c>
      <c r="M18" s="155">
        <f>L18*I18</f>
        <v>63.45</v>
      </c>
      <c r="N18" s="149" t="s">
        <v>304</v>
      </c>
      <c r="O18" s="154">
        <v>2</v>
      </c>
      <c r="P18" s="156" t="s">
        <v>279</v>
      </c>
      <c r="Q18" s="157"/>
    </row>
    <row r="19" spans="1:17" s="158" customFormat="1" ht="15" customHeight="1">
      <c r="A19" s="150">
        <v>4</v>
      </c>
      <c r="B19" s="151" t="s">
        <v>286</v>
      </c>
      <c r="C19" s="134"/>
      <c r="D19" s="135">
        <v>2007</v>
      </c>
      <c r="E19" s="149" t="s">
        <v>304</v>
      </c>
      <c r="F19" s="136">
        <v>60.3</v>
      </c>
      <c r="G19" s="153" t="s">
        <v>278</v>
      </c>
      <c r="H19" s="149">
        <v>16</v>
      </c>
      <c r="I19" s="154">
        <v>1.35</v>
      </c>
      <c r="J19" s="149">
        <v>11</v>
      </c>
      <c r="K19" s="149">
        <v>52</v>
      </c>
      <c r="L19" s="155">
        <f>K19/2+J19</f>
        <v>37</v>
      </c>
      <c r="M19" s="155">
        <f>L19*I19</f>
        <v>49.95</v>
      </c>
      <c r="N19" s="149" t="s">
        <v>304</v>
      </c>
      <c r="O19" s="154">
        <v>1</v>
      </c>
      <c r="P19" s="156" t="s">
        <v>279</v>
      </c>
      <c r="Q19" s="157"/>
    </row>
    <row r="20" spans="1:17" s="158" customFormat="1" ht="15" customHeight="1">
      <c r="A20" s="159"/>
      <c r="B20" s="160"/>
      <c r="C20" s="161"/>
      <c r="D20" s="135"/>
      <c r="E20" s="152"/>
      <c r="F20" s="136"/>
      <c r="G20" s="153" t="s">
        <v>79</v>
      </c>
      <c r="H20" s="149"/>
      <c r="I20" s="154"/>
      <c r="J20" s="149"/>
      <c r="K20" s="149"/>
      <c r="L20" s="155">
        <f t="shared" si="0"/>
        <v>0</v>
      </c>
      <c r="M20" s="155">
        <f t="shared" si="1"/>
        <v>0</v>
      </c>
      <c r="N20" s="149"/>
      <c r="O20" s="154"/>
      <c r="P20" s="162"/>
      <c r="Q20" s="163"/>
    </row>
    <row r="21" spans="1:17" s="158" customFormat="1" ht="15" customHeight="1">
      <c r="A21" s="159">
        <v>1</v>
      </c>
      <c r="B21" s="164" t="s">
        <v>192</v>
      </c>
      <c r="C21" s="165"/>
      <c r="D21" s="135">
        <v>2006</v>
      </c>
      <c r="E21" s="152">
        <v>2</v>
      </c>
      <c r="F21" s="136">
        <v>67.3</v>
      </c>
      <c r="G21" s="153" t="s">
        <v>176</v>
      </c>
      <c r="H21" s="149">
        <v>24</v>
      </c>
      <c r="I21" s="154">
        <v>5</v>
      </c>
      <c r="J21" s="149">
        <v>80</v>
      </c>
      <c r="K21" s="149">
        <v>100</v>
      </c>
      <c r="L21" s="155">
        <f>K21/2+J21</f>
        <v>130</v>
      </c>
      <c r="M21" s="155">
        <f>L21*I21</f>
        <v>650</v>
      </c>
      <c r="N21" s="149">
        <v>1</v>
      </c>
      <c r="O21" s="154">
        <v>17</v>
      </c>
      <c r="P21" s="156" t="s">
        <v>177</v>
      </c>
      <c r="Q21" s="157"/>
    </row>
    <row r="22" spans="1:17" s="158" customFormat="1" ht="15" customHeight="1">
      <c r="A22" s="159">
        <v>2</v>
      </c>
      <c r="B22" s="164" t="s">
        <v>188</v>
      </c>
      <c r="C22" s="165"/>
      <c r="D22" s="135">
        <v>2007</v>
      </c>
      <c r="E22" s="149" t="s">
        <v>304</v>
      </c>
      <c r="F22" s="136">
        <v>67.8</v>
      </c>
      <c r="G22" s="153" t="s">
        <v>176</v>
      </c>
      <c r="H22" s="149">
        <v>24</v>
      </c>
      <c r="I22" s="154">
        <v>5</v>
      </c>
      <c r="J22" s="149">
        <v>55</v>
      </c>
      <c r="K22" s="149">
        <v>102</v>
      </c>
      <c r="L22" s="155">
        <f>K22/2+J22</f>
        <v>106</v>
      </c>
      <c r="M22" s="155">
        <f>L22*I22</f>
        <v>530</v>
      </c>
      <c r="N22" s="149" t="s">
        <v>314</v>
      </c>
      <c r="O22" s="154">
        <v>15</v>
      </c>
      <c r="P22" s="169" t="s">
        <v>177</v>
      </c>
      <c r="Q22" s="214"/>
    </row>
    <row r="23" spans="1:17" s="158" customFormat="1" ht="15" customHeight="1">
      <c r="A23" s="159">
        <v>3</v>
      </c>
      <c r="B23" s="164" t="s">
        <v>189</v>
      </c>
      <c r="C23" s="165"/>
      <c r="D23" s="135">
        <v>2007</v>
      </c>
      <c r="E23" s="152" t="s">
        <v>190</v>
      </c>
      <c r="F23" s="136">
        <v>65</v>
      </c>
      <c r="G23" s="153" t="s">
        <v>176</v>
      </c>
      <c r="H23" s="149">
        <v>20</v>
      </c>
      <c r="I23" s="154">
        <v>2.5</v>
      </c>
      <c r="J23" s="149">
        <v>46</v>
      </c>
      <c r="K23" s="149">
        <v>100</v>
      </c>
      <c r="L23" s="155">
        <f>K23/2+J23</f>
        <v>96</v>
      </c>
      <c r="M23" s="155">
        <f>L23*I23</f>
        <v>240</v>
      </c>
      <c r="N23" s="149" t="s">
        <v>315</v>
      </c>
      <c r="O23" s="154">
        <v>9</v>
      </c>
      <c r="P23" s="173" t="s">
        <v>177</v>
      </c>
      <c r="Q23" s="215"/>
    </row>
    <row r="24" spans="1:17" s="158" customFormat="1" ht="15" customHeight="1">
      <c r="A24" s="159"/>
      <c r="B24" s="160"/>
      <c r="C24" s="161"/>
      <c r="D24" s="135"/>
      <c r="E24" s="152"/>
      <c r="F24" s="136"/>
      <c r="G24" s="153" t="s">
        <v>80</v>
      </c>
      <c r="H24" s="149"/>
      <c r="I24" s="154"/>
      <c r="J24" s="149"/>
      <c r="K24" s="149"/>
      <c r="L24" s="155">
        <f t="shared" si="0"/>
        <v>0</v>
      </c>
      <c r="M24" s="155">
        <f t="shared" si="1"/>
        <v>0</v>
      </c>
      <c r="N24" s="149"/>
      <c r="O24" s="154"/>
      <c r="P24" s="162"/>
      <c r="Q24" s="163"/>
    </row>
    <row r="25" spans="1:17" s="158" customFormat="1" ht="15" customHeight="1">
      <c r="A25" s="159">
        <v>1</v>
      </c>
      <c r="B25" s="164" t="s">
        <v>191</v>
      </c>
      <c r="C25" s="165"/>
      <c r="D25" s="135">
        <v>2006</v>
      </c>
      <c r="E25" s="289" t="s">
        <v>3</v>
      </c>
      <c r="F25" s="136">
        <v>72.3</v>
      </c>
      <c r="G25" s="153" t="s">
        <v>152</v>
      </c>
      <c r="H25" s="149">
        <v>24</v>
      </c>
      <c r="I25" s="154">
        <v>4.5999999999999996</v>
      </c>
      <c r="J25" s="149">
        <v>106</v>
      </c>
      <c r="K25" s="149">
        <v>130</v>
      </c>
      <c r="L25" s="155">
        <f t="shared" si="0"/>
        <v>171</v>
      </c>
      <c r="M25" s="155">
        <f t="shared" si="1"/>
        <v>786.59999999999991</v>
      </c>
      <c r="N25" s="149">
        <v>1</v>
      </c>
      <c r="O25" s="154">
        <v>19</v>
      </c>
      <c r="P25" s="166" t="s">
        <v>157</v>
      </c>
      <c r="Q25" s="167"/>
    </row>
    <row r="26" spans="1:17" s="158" customFormat="1" ht="15" customHeight="1">
      <c r="A26" s="159">
        <v>2</v>
      </c>
      <c r="B26" s="164" t="s">
        <v>193</v>
      </c>
      <c r="C26" s="165"/>
      <c r="D26" s="135">
        <v>2007</v>
      </c>
      <c r="E26" s="152">
        <v>1</v>
      </c>
      <c r="F26" s="136">
        <v>71.900000000000006</v>
      </c>
      <c r="G26" s="153" t="s">
        <v>176</v>
      </c>
      <c r="H26" s="149">
        <v>24</v>
      </c>
      <c r="I26" s="154">
        <v>4.5999999999999996</v>
      </c>
      <c r="J26" s="149">
        <v>70</v>
      </c>
      <c r="K26" s="149">
        <v>65</v>
      </c>
      <c r="L26" s="155">
        <f t="shared" si="0"/>
        <v>102.5</v>
      </c>
      <c r="M26" s="155">
        <f t="shared" si="1"/>
        <v>471.49999999999994</v>
      </c>
      <c r="N26" s="149">
        <v>3</v>
      </c>
      <c r="O26" s="154">
        <v>14</v>
      </c>
      <c r="P26" s="166" t="s">
        <v>177</v>
      </c>
      <c r="Q26" s="167"/>
    </row>
    <row r="27" spans="1:17" s="158" customFormat="1" ht="15" customHeight="1">
      <c r="A27" s="159">
        <v>3</v>
      </c>
      <c r="B27" s="164" t="s">
        <v>194</v>
      </c>
      <c r="C27" s="165"/>
      <c r="D27" s="135">
        <v>2006</v>
      </c>
      <c r="E27" s="149" t="s">
        <v>304</v>
      </c>
      <c r="F27" s="136">
        <v>71.7</v>
      </c>
      <c r="G27" s="153" t="s">
        <v>149</v>
      </c>
      <c r="H27" s="149">
        <v>16</v>
      </c>
      <c r="I27" s="154">
        <v>1.1499999999999999</v>
      </c>
      <c r="J27" s="149">
        <v>41</v>
      </c>
      <c r="K27" s="149">
        <v>90</v>
      </c>
      <c r="L27" s="155">
        <f t="shared" si="0"/>
        <v>86</v>
      </c>
      <c r="M27" s="155">
        <f t="shared" si="1"/>
        <v>98.899999999999991</v>
      </c>
      <c r="N27" s="149" t="s">
        <v>312</v>
      </c>
      <c r="O27" s="154">
        <v>3</v>
      </c>
      <c r="P27" s="166" t="s">
        <v>166</v>
      </c>
      <c r="Q27" s="167"/>
    </row>
    <row r="28" spans="1:17" s="158" customFormat="1" ht="15" customHeight="1">
      <c r="A28" s="159"/>
      <c r="B28" s="160"/>
      <c r="C28" s="161"/>
      <c r="D28" s="135"/>
      <c r="E28" s="152"/>
      <c r="F28" s="136"/>
      <c r="G28" s="153" t="s">
        <v>81</v>
      </c>
      <c r="H28" s="149"/>
      <c r="I28" s="154"/>
      <c r="J28" s="149"/>
      <c r="K28" s="149"/>
      <c r="L28" s="155">
        <f t="shared" si="0"/>
        <v>0</v>
      </c>
      <c r="M28" s="155">
        <f t="shared" si="1"/>
        <v>0</v>
      </c>
      <c r="N28" s="149"/>
      <c r="O28" s="154"/>
      <c r="P28" s="166"/>
      <c r="Q28" s="163"/>
    </row>
    <row r="29" spans="1:17" s="158" customFormat="1" ht="15" customHeight="1">
      <c r="A29" s="159">
        <v>1</v>
      </c>
      <c r="B29" s="164" t="s">
        <v>195</v>
      </c>
      <c r="C29" s="165"/>
      <c r="D29" s="135">
        <v>2006</v>
      </c>
      <c r="E29" s="152">
        <v>3</v>
      </c>
      <c r="F29" s="136">
        <v>77.099999999999994</v>
      </c>
      <c r="G29" s="153" t="s">
        <v>148</v>
      </c>
      <c r="H29" s="149">
        <v>24</v>
      </c>
      <c r="I29" s="154">
        <v>4.4000000000000004</v>
      </c>
      <c r="J29" s="149">
        <v>61</v>
      </c>
      <c r="K29" s="149">
        <v>81</v>
      </c>
      <c r="L29" s="155">
        <f>K29/2+J29</f>
        <v>101.5</v>
      </c>
      <c r="M29" s="155">
        <f>L29*I29</f>
        <v>446.6</v>
      </c>
      <c r="N29" s="149">
        <v>3</v>
      </c>
      <c r="O29" s="154">
        <v>11</v>
      </c>
      <c r="P29" s="166" t="s">
        <v>320</v>
      </c>
      <c r="Q29" s="167"/>
    </row>
    <row r="30" spans="1:17" s="158" customFormat="1" ht="15" customHeight="1">
      <c r="A30" s="159">
        <v>2</v>
      </c>
      <c r="B30" s="164" t="s">
        <v>282</v>
      </c>
      <c r="C30" s="165"/>
      <c r="D30" s="135">
        <v>2006</v>
      </c>
      <c r="E30" s="149" t="s">
        <v>304</v>
      </c>
      <c r="F30" s="136">
        <v>76.900000000000006</v>
      </c>
      <c r="G30" s="153" t="s">
        <v>278</v>
      </c>
      <c r="H30" s="149">
        <v>24</v>
      </c>
      <c r="I30" s="154">
        <v>4.4000000000000004</v>
      </c>
      <c r="J30" s="149">
        <v>25</v>
      </c>
      <c r="K30" s="149">
        <v>60</v>
      </c>
      <c r="L30" s="155">
        <f>K30/2+J30</f>
        <v>55</v>
      </c>
      <c r="M30" s="155">
        <f>L30*I30</f>
        <v>242.00000000000003</v>
      </c>
      <c r="N30" s="149" t="s">
        <v>304</v>
      </c>
      <c r="O30" s="154">
        <v>10</v>
      </c>
      <c r="P30" s="195" t="s">
        <v>281</v>
      </c>
      <c r="Q30" s="167"/>
    </row>
    <row r="31" spans="1:17" s="158" customFormat="1" ht="15" customHeight="1">
      <c r="A31" s="159">
        <v>3</v>
      </c>
      <c r="B31" s="164" t="s">
        <v>196</v>
      </c>
      <c r="C31" s="165"/>
      <c r="D31" s="135">
        <v>2006</v>
      </c>
      <c r="E31" s="149" t="s">
        <v>304</v>
      </c>
      <c r="F31" s="136">
        <v>74.7</v>
      </c>
      <c r="G31" s="153" t="s">
        <v>176</v>
      </c>
      <c r="H31" s="149">
        <v>20</v>
      </c>
      <c r="I31" s="154">
        <v>2.2000000000000002</v>
      </c>
      <c r="J31" s="149">
        <v>57</v>
      </c>
      <c r="K31" s="149">
        <v>79</v>
      </c>
      <c r="L31" s="155">
        <f>K31/2+J31</f>
        <v>96.5</v>
      </c>
      <c r="M31" s="155">
        <f>L31*I31</f>
        <v>212.3</v>
      </c>
      <c r="N31" s="149" t="s">
        <v>312</v>
      </c>
      <c r="O31" s="154">
        <v>7</v>
      </c>
      <c r="P31" s="295" t="s">
        <v>177</v>
      </c>
      <c r="Q31" s="167"/>
    </row>
    <row r="32" spans="1:17" s="158" customFormat="1" ht="15" customHeight="1">
      <c r="A32" s="159">
        <v>4</v>
      </c>
      <c r="B32" s="164" t="s">
        <v>197</v>
      </c>
      <c r="C32" s="165"/>
      <c r="D32" s="135">
        <v>2006</v>
      </c>
      <c r="E32" s="149" t="s">
        <v>304</v>
      </c>
      <c r="F32" s="136">
        <v>76.5</v>
      </c>
      <c r="G32" s="153" t="s">
        <v>176</v>
      </c>
      <c r="H32" s="149">
        <v>20</v>
      </c>
      <c r="I32" s="154">
        <v>2.2000000000000002</v>
      </c>
      <c r="J32" s="149">
        <v>61</v>
      </c>
      <c r="K32" s="149">
        <v>68</v>
      </c>
      <c r="L32" s="155">
        <f>K32/2+J32</f>
        <v>95</v>
      </c>
      <c r="M32" s="155">
        <f>L32*I32</f>
        <v>209.00000000000003</v>
      </c>
      <c r="N32" s="149" t="s">
        <v>312</v>
      </c>
      <c r="O32" s="154">
        <v>6</v>
      </c>
      <c r="P32" s="184" t="s">
        <v>177</v>
      </c>
      <c r="Q32" s="167"/>
    </row>
    <row r="33" spans="1:17" s="158" customFormat="1" ht="15" customHeight="1">
      <c r="A33" s="150"/>
      <c r="B33" s="194"/>
      <c r="C33" s="194"/>
      <c r="D33" s="178"/>
      <c r="E33" s="178"/>
      <c r="F33" s="139"/>
      <c r="G33" s="288" t="s">
        <v>82</v>
      </c>
      <c r="H33" s="178"/>
      <c r="I33" s="288"/>
      <c r="J33" s="178"/>
      <c r="K33" s="178"/>
      <c r="L33" s="155">
        <f t="shared" si="0"/>
        <v>0</v>
      </c>
      <c r="M33" s="155">
        <f t="shared" si="1"/>
        <v>0</v>
      </c>
      <c r="N33" s="288"/>
      <c r="O33" s="288"/>
      <c r="P33" s="283"/>
      <c r="Q33" s="196"/>
    </row>
    <row r="34" spans="1:17" s="158" customFormat="1" ht="15" customHeight="1">
      <c r="A34" s="150"/>
      <c r="B34" s="133"/>
      <c r="C34" s="134"/>
      <c r="D34" s="178"/>
      <c r="E34" s="178"/>
      <c r="F34" s="139"/>
      <c r="G34" s="288"/>
      <c r="H34" s="178"/>
      <c r="I34" s="288"/>
      <c r="J34" s="178"/>
      <c r="K34" s="178"/>
      <c r="L34" s="155">
        <f t="shared" si="0"/>
        <v>0</v>
      </c>
      <c r="M34" s="155">
        <f t="shared" si="1"/>
        <v>0</v>
      </c>
      <c r="N34" s="288"/>
      <c r="O34" s="288"/>
      <c r="P34" s="182"/>
      <c r="Q34" s="157"/>
    </row>
    <row r="35" spans="1:17" s="158" customFormat="1" ht="15" customHeight="1">
      <c r="A35" s="150"/>
      <c r="B35" s="212"/>
      <c r="C35" s="194"/>
      <c r="D35" s="284"/>
      <c r="E35" s="284"/>
      <c r="F35" s="139"/>
      <c r="G35" s="284" t="s">
        <v>83</v>
      </c>
      <c r="H35" s="284"/>
      <c r="I35" s="288"/>
      <c r="J35" s="284"/>
      <c r="K35" s="284"/>
      <c r="L35" s="155">
        <f t="shared" si="0"/>
        <v>0</v>
      </c>
      <c r="M35" s="155">
        <f t="shared" si="1"/>
        <v>0</v>
      </c>
      <c r="N35" s="284"/>
      <c r="O35" s="288"/>
      <c r="P35" s="212"/>
      <c r="Q35" s="196"/>
    </row>
    <row r="36" spans="1:17" s="158" customFormat="1" ht="15" customHeight="1">
      <c r="A36" s="150">
        <v>1</v>
      </c>
      <c r="B36" s="169" t="s">
        <v>198</v>
      </c>
      <c r="C36" s="134"/>
      <c r="D36" s="284">
        <v>2006</v>
      </c>
      <c r="E36" s="284">
        <v>1</v>
      </c>
      <c r="F36" s="139">
        <v>91.6</v>
      </c>
      <c r="G36" s="153" t="s">
        <v>152</v>
      </c>
      <c r="H36" s="284">
        <v>32</v>
      </c>
      <c r="I36" s="154">
        <v>8</v>
      </c>
      <c r="J36" s="284">
        <v>30</v>
      </c>
      <c r="K36" s="284">
        <v>54</v>
      </c>
      <c r="L36" s="155">
        <f t="shared" si="0"/>
        <v>57</v>
      </c>
      <c r="M36" s="155">
        <f t="shared" si="1"/>
        <v>456</v>
      </c>
      <c r="N36" s="284" t="s">
        <v>304</v>
      </c>
      <c r="O36" s="288">
        <v>12</v>
      </c>
      <c r="P36" s="169" t="s">
        <v>157</v>
      </c>
      <c r="Q36" s="157"/>
    </row>
    <row r="37" spans="1:17" s="158" customFormat="1" ht="15" customHeight="1">
      <c r="A37" s="150">
        <v>2</v>
      </c>
      <c r="B37" s="169" t="s">
        <v>199</v>
      </c>
      <c r="C37" s="134"/>
      <c r="D37" s="284">
        <v>2007</v>
      </c>
      <c r="E37" s="149" t="s">
        <v>304</v>
      </c>
      <c r="F37" s="139">
        <v>107.9</v>
      </c>
      <c r="G37" s="284" t="s">
        <v>176</v>
      </c>
      <c r="H37" s="284">
        <v>20</v>
      </c>
      <c r="I37" s="154">
        <v>2</v>
      </c>
      <c r="J37" s="284">
        <v>56</v>
      </c>
      <c r="K37" s="284">
        <v>115</v>
      </c>
      <c r="L37" s="155">
        <f t="shared" si="0"/>
        <v>113.5</v>
      </c>
      <c r="M37" s="155">
        <f t="shared" si="1"/>
        <v>227</v>
      </c>
      <c r="N37" s="284" t="s">
        <v>304</v>
      </c>
      <c r="O37" s="288">
        <v>8</v>
      </c>
      <c r="P37" s="169" t="s">
        <v>177</v>
      </c>
      <c r="Q37" s="157"/>
    </row>
    <row r="38" spans="1:17" s="158" customFormat="1" ht="15" customHeight="1" thickBot="1">
      <c r="A38" s="221">
        <v>3</v>
      </c>
      <c r="B38" s="296" t="s">
        <v>283</v>
      </c>
      <c r="C38" s="297"/>
      <c r="D38" s="225">
        <v>2007</v>
      </c>
      <c r="E38" s="285" t="s">
        <v>304</v>
      </c>
      <c r="F38" s="224">
        <v>103.3</v>
      </c>
      <c r="G38" s="225" t="s">
        <v>278</v>
      </c>
      <c r="H38" s="225">
        <v>16</v>
      </c>
      <c r="I38" s="227">
        <v>1</v>
      </c>
      <c r="J38" s="225">
        <v>65</v>
      </c>
      <c r="K38" s="225">
        <v>100</v>
      </c>
      <c r="L38" s="298">
        <f t="shared" si="0"/>
        <v>115</v>
      </c>
      <c r="M38" s="298">
        <f t="shared" si="1"/>
        <v>115</v>
      </c>
      <c r="N38" s="225" t="s">
        <v>304</v>
      </c>
      <c r="O38" s="227">
        <v>5</v>
      </c>
      <c r="P38" s="296" t="s">
        <v>279</v>
      </c>
      <c r="Q38" s="299"/>
    </row>
    <row r="39" spans="1:17" ht="16.2">
      <c r="A39" s="29" t="s">
        <v>34</v>
      </c>
      <c r="B39" s="30"/>
      <c r="C39" s="30"/>
      <c r="F39" s="4" t="s">
        <v>76</v>
      </c>
      <c r="H39" s="29" t="s">
        <v>37</v>
      </c>
      <c r="L39" s="2"/>
      <c r="M39" s="2"/>
      <c r="N39" s="1"/>
      <c r="O39" s="4" t="s">
        <v>4</v>
      </c>
    </row>
    <row r="40" spans="1:17" ht="16.2">
      <c r="A40" s="29" t="s">
        <v>35</v>
      </c>
      <c r="B40" s="30"/>
      <c r="C40" s="30"/>
      <c r="F40" s="4" t="s">
        <v>72</v>
      </c>
      <c r="H40" s="29" t="s">
        <v>37</v>
      </c>
      <c r="L40" s="2"/>
      <c r="M40" s="2"/>
      <c r="N40" s="1"/>
      <c r="O40" s="4" t="s">
        <v>5</v>
      </c>
    </row>
    <row r="41" spans="1:17" ht="18.75" customHeight="1">
      <c r="A41" s="3"/>
      <c r="B41" s="2"/>
      <c r="C41" s="2"/>
      <c r="D41" s="19"/>
      <c r="E41" s="19"/>
      <c r="F41" s="19"/>
      <c r="G41" s="2"/>
      <c r="H41" s="18"/>
      <c r="I41" s="19"/>
      <c r="J41" s="19"/>
      <c r="K41" s="19"/>
      <c r="L41" s="19"/>
      <c r="N41" s="31"/>
      <c r="O41" s="2"/>
      <c r="P41" s="2"/>
      <c r="Q41" s="2"/>
    </row>
  </sheetData>
  <sortState ref="A29:Q32">
    <sortCondition descending="1" ref="M29:M32"/>
  </sortState>
  <mergeCells count="23">
    <mergeCell ref="O11:O12"/>
    <mergeCell ref="L11:L12"/>
    <mergeCell ref="D11:D12"/>
    <mergeCell ref="E11:E12"/>
    <mergeCell ref="F11:F12"/>
    <mergeCell ref="G11:G12"/>
    <mergeCell ref="H11:H12"/>
    <mergeCell ref="E4:N4"/>
    <mergeCell ref="A5:C6"/>
    <mergeCell ref="E5:N5"/>
    <mergeCell ref="E6:N6"/>
    <mergeCell ref="J11:J12"/>
    <mergeCell ref="M11:M12"/>
    <mergeCell ref="N11:N12"/>
    <mergeCell ref="A7:C7"/>
    <mergeCell ref="L7:Q7"/>
    <mergeCell ref="E8:I8"/>
    <mergeCell ref="E9:I9"/>
    <mergeCell ref="A11:A12"/>
    <mergeCell ref="B11:C12"/>
    <mergeCell ref="I11:I12"/>
    <mergeCell ref="P11:Q12"/>
    <mergeCell ref="K11:K12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topLeftCell="A29" zoomScaleNormal="100" workbookViewId="0">
      <selection activeCell="H34" sqref="H34"/>
    </sheetView>
  </sheetViews>
  <sheetFormatPr defaultColWidth="9.109375" defaultRowHeight="14.4"/>
  <cols>
    <col min="1" max="1" width="5.33203125" style="20" customWidth="1"/>
    <col min="2" max="2" width="11.109375" style="20" customWidth="1"/>
    <col min="3" max="3" width="8.109375" style="20" customWidth="1"/>
    <col min="4" max="4" width="7.5546875" style="20" customWidth="1"/>
    <col min="5" max="5" width="5.88671875" style="20" customWidth="1"/>
    <col min="6" max="6" width="7" style="20" customWidth="1"/>
    <col min="7" max="7" width="20.5546875" style="20" customWidth="1"/>
    <col min="8" max="12" width="6.44140625" style="20" customWidth="1"/>
    <col min="13" max="13" width="6.33203125" style="20" customWidth="1"/>
    <col min="14" max="14" width="5.88671875" style="11" customWidth="1"/>
    <col min="15" max="15" width="7.109375" style="20" customWidth="1"/>
    <col min="16" max="16" width="7.88671875" style="20" customWidth="1"/>
    <col min="17" max="17" width="8.44140625" style="20" customWidth="1"/>
    <col min="18" max="16384" width="9.109375" style="20"/>
  </cols>
  <sheetData>
    <row r="1" spans="1:17" ht="15.6">
      <c r="A1" s="21"/>
      <c r="B1" s="21"/>
      <c r="C1" s="21"/>
      <c r="D1" s="21"/>
      <c r="E1" s="21"/>
      <c r="F1" s="21"/>
      <c r="G1" s="21" t="s">
        <v>18</v>
      </c>
      <c r="H1" s="21"/>
      <c r="I1" s="21"/>
      <c r="J1" s="21"/>
      <c r="K1" s="21"/>
      <c r="L1" s="21"/>
      <c r="M1" s="21"/>
      <c r="N1" s="21"/>
      <c r="O1" s="21"/>
      <c r="P1" s="21"/>
      <c r="Q1" s="35"/>
    </row>
    <row r="2" spans="1:17" ht="15.6">
      <c r="A2" s="21"/>
      <c r="B2" s="21"/>
      <c r="C2" s="21"/>
      <c r="D2" s="21"/>
      <c r="E2" s="21"/>
      <c r="F2" s="21"/>
      <c r="G2" s="21" t="s">
        <v>17</v>
      </c>
      <c r="H2" s="21"/>
      <c r="I2" s="21"/>
      <c r="J2" s="21"/>
      <c r="K2" s="21"/>
      <c r="L2" s="21"/>
      <c r="M2" s="21"/>
      <c r="N2" s="21"/>
      <c r="O2" s="21"/>
      <c r="P2" s="21"/>
      <c r="Q2" s="35"/>
    </row>
    <row r="3" spans="1:17" ht="15.6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4"/>
    </row>
    <row r="4" spans="1:17" ht="17.399999999999999">
      <c r="A4" s="40" t="s">
        <v>73</v>
      </c>
      <c r="B4" s="40"/>
      <c r="C4" s="40"/>
      <c r="D4" s="21"/>
      <c r="E4" s="371" t="s">
        <v>19</v>
      </c>
      <c r="F4" s="371"/>
      <c r="G4" s="371"/>
      <c r="H4" s="371"/>
      <c r="I4" s="371"/>
      <c r="J4" s="371"/>
      <c r="K4" s="371"/>
      <c r="L4" s="371"/>
      <c r="M4" s="371"/>
      <c r="N4" s="372"/>
      <c r="O4" s="41" t="s">
        <v>94</v>
      </c>
      <c r="P4" s="34"/>
      <c r="Q4" s="38"/>
    </row>
    <row r="5" spans="1:17" ht="17.399999999999999">
      <c r="A5" s="373" t="s">
        <v>36</v>
      </c>
      <c r="B5" s="374"/>
      <c r="C5" s="375"/>
      <c r="D5" s="22"/>
      <c r="E5" s="371" t="s">
        <v>84</v>
      </c>
      <c r="F5" s="371"/>
      <c r="G5" s="371"/>
      <c r="H5" s="371"/>
      <c r="I5" s="371"/>
      <c r="J5" s="371"/>
      <c r="K5" s="371"/>
      <c r="L5" s="371"/>
      <c r="M5" s="371"/>
      <c r="N5" s="372"/>
      <c r="O5" s="28" t="s">
        <v>95</v>
      </c>
      <c r="P5" s="32"/>
      <c r="Q5" s="39"/>
    </row>
    <row r="6" spans="1:17" ht="15.6">
      <c r="A6" s="376"/>
      <c r="B6" s="377"/>
      <c r="C6" s="378"/>
      <c r="D6" s="23"/>
      <c r="E6" s="379" t="s">
        <v>75</v>
      </c>
      <c r="F6" s="379"/>
      <c r="G6" s="379"/>
      <c r="H6" s="379"/>
      <c r="I6" s="379"/>
      <c r="J6" s="379"/>
      <c r="K6" s="379"/>
      <c r="L6" s="379"/>
      <c r="M6" s="379"/>
      <c r="N6" s="379"/>
      <c r="O6" s="36" t="s">
        <v>20</v>
      </c>
    </row>
    <row r="7" spans="1:17">
      <c r="A7" s="380"/>
      <c r="B7" s="380"/>
      <c r="C7" s="380"/>
      <c r="D7" s="23"/>
      <c r="L7" s="381" t="s">
        <v>21</v>
      </c>
      <c r="M7" s="381"/>
      <c r="N7" s="381"/>
      <c r="O7" s="381"/>
      <c r="P7" s="381"/>
      <c r="Q7" s="382"/>
    </row>
    <row r="8" spans="1:17" ht="15.6">
      <c r="A8" s="15" t="s">
        <v>42</v>
      </c>
      <c r="B8" s="16"/>
      <c r="C8" s="24"/>
      <c r="D8" s="25"/>
      <c r="E8" s="383" t="s">
        <v>74</v>
      </c>
      <c r="F8" s="379"/>
      <c r="G8" s="379"/>
      <c r="H8" s="379"/>
      <c r="I8" s="379"/>
      <c r="J8" s="35"/>
      <c r="K8" s="33"/>
      <c r="L8" s="25" t="s">
        <v>7</v>
      </c>
      <c r="M8" s="25" t="s">
        <v>6</v>
      </c>
      <c r="N8" s="25" t="s">
        <v>3</v>
      </c>
      <c r="O8" s="37" t="s">
        <v>22</v>
      </c>
      <c r="P8" s="37" t="s">
        <v>9</v>
      </c>
      <c r="Q8" s="37" t="s">
        <v>23</v>
      </c>
    </row>
    <row r="9" spans="1:17" ht="15.6">
      <c r="A9" s="6" t="s">
        <v>24</v>
      </c>
      <c r="B9" s="16"/>
      <c r="C9" s="24"/>
      <c r="D9" s="25"/>
      <c r="E9" s="383" t="s">
        <v>86</v>
      </c>
      <c r="F9" s="379"/>
      <c r="G9" s="379"/>
      <c r="H9" s="379"/>
      <c r="I9" s="379"/>
      <c r="J9" s="35"/>
      <c r="K9" s="33"/>
      <c r="L9" s="25"/>
      <c r="M9" s="25"/>
      <c r="N9" s="25"/>
      <c r="O9" s="26"/>
      <c r="P9" s="26"/>
      <c r="Q9" s="26"/>
    </row>
    <row r="10" spans="1:17" ht="3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7"/>
      <c r="O10" s="4"/>
      <c r="P10" s="4"/>
      <c r="Q10" s="4"/>
    </row>
    <row r="11" spans="1:17">
      <c r="A11" s="384" t="s">
        <v>25</v>
      </c>
      <c r="B11" s="386" t="s">
        <v>26</v>
      </c>
      <c r="C11" s="387"/>
      <c r="D11" s="390" t="s">
        <v>27</v>
      </c>
      <c r="E11" s="392" t="s">
        <v>28</v>
      </c>
      <c r="F11" s="390" t="s">
        <v>41</v>
      </c>
      <c r="G11" s="390" t="s">
        <v>29</v>
      </c>
      <c r="H11" s="394" t="s">
        <v>38</v>
      </c>
      <c r="I11" s="394" t="s">
        <v>39</v>
      </c>
      <c r="J11" s="390" t="s">
        <v>30</v>
      </c>
      <c r="K11" s="394" t="s">
        <v>43</v>
      </c>
      <c r="L11" s="398" t="s">
        <v>44</v>
      </c>
      <c r="M11" s="390" t="s">
        <v>40</v>
      </c>
      <c r="N11" s="390" t="s">
        <v>45</v>
      </c>
      <c r="O11" s="390" t="s">
        <v>32</v>
      </c>
      <c r="P11" s="386" t="s">
        <v>33</v>
      </c>
      <c r="Q11" s="396"/>
    </row>
    <row r="12" spans="1:17" ht="37.950000000000003" customHeight="1" thickBot="1">
      <c r="A12" s="406"/>
      <c r="B12" s="404"/>
      <c r="C12" s="407"/>
      <c r="D12" s="408"/>
      <c r="E12" s="409"/>
      <c r="F12" s="408"/>
      <c r="G12" s="408"/>
      <c r="H12" s="410"/>
      <c r="I12" s="410"/>
      <c r="J12" s="408"/>
      <c r="K12" s="410"/>
      <c r="L12" s="411"/>
      <c r="M12" s="408"/>
      <c r="N12" s="408"/>
      <c r="O12" s="408"/>
      <c r="P12" s="404"/>
      <c r="Q12" s="405"/>
    </row>
    <row r="13" spans="1:17" ht="15" customHeight="1">
      <c r="A13" s="111"/>
      <c r="B13" s="109"/>
      <c r="C13" s="82"/>
      <c r="D13" s="43"/>
      <c r="E13" s="43"/>
      <c r="F13" s="107"/>
      <c r="G13" s="43" t="s">
        <v>87</v>
      </c>
      <c r="H13" s="43"/>
      <c r="I13" s="112"/>
      <c r="J13" s="43"/>
      <c r="K13" s="43"/>
      <c r="L13" s="43"/>
      <c r="M13" s="43"/>
      <c r="N13" s="43"/>
      <c r="O13" s="112"/>
      <c r="P13" s="109"/>
      <c r="Q13" s="113"/>
    </row>
    <row r="14" spans="1:17" s="158" customFormat="1" ht="15" customHeight="1">
      <c r="A14" s="150">
        <v>1</v>
      </c>
      <c r="B14" s="212" t="s">
        <v>202</v>
      </c>
      <c r="C14" s="194"/>
      <c r="D14" s="284">
        <v>2009</v>
      </c>
      <c r="E14" s="149" t="s">
        <v>304</v>
      </c>
      <c r="F14" s="139">
        <v>39.9</v>
      </c>
      <c r="G14" s="284" t="s">
        <v>148</v>
      </c>
      <c r="H14" s="284">
        <v>12</v>
      </c>
      <c r="I14" s="288">
        <v>1.0880000000000001</v>
      </c>
      <c r="J14" s="284">
        <v>27</v>
      </c>
      <c r="K14" s="284">
        <v>122</v>
      </c>
      <c r="L14" s="284">
        <f>K14/2+J14</f>
        <v>88</v>
      </c>
      <c r="M14" s="284">
        <f>L14*I14</f>
        <v>95.744</v>
      </c>
      <c r="N14" s="149" t="s">
        <v>304</v>
      </c>
      <c r="O14" s="288">
        <v>1</v>
      </c>
      <c r="P14" s="212" t="s">
        <v>320</v>
      </c>
      <c r="Q14" s="290"/>
    </row>
    <row r="15" spans="1:17" s="158" customFormat="1" ht="15" customHeight="1">
      <c r="A15" s="150">
        <v>2</v>
      </c>
      <c r="B15" s="212" t="s">
        <v>200</v>
      </c>
      <c r="C15" s="194"/>
      <c r="D15" s="284">
        <v>2009</v>
      </c>
      <c r="E15" s="149" t="s">
        <v>304</v>
      </c>
      <c r="F15" s="139">
        <v>39.700000000000003</v>
      </c>
      <c r="G15" s="284" t="s">
        <v>201</v>
      </c>
      <c r="H15" s="284">
        <v>12</v>
      </c>
      <c r="I15" s="288">
        <v>1.0880000000000001</v>
      </c>
      <c r="J15" s="284">
        <v>20</v>
      </c>
      <c r="K15" s="284">
        <v>39</v>
      </c>
      <c r="L15" s="284">
        <f>K15/2+J15</f>
        <v>39.5</v>
      </c>
      <c r="M15" s="284">
        <f>L15*I15</f>
        <v>42.976000000000006</v>
      </c>
      <c r="N15" s="149" t="s">
        <v>304</v>
      </c>
      <c r="O15" s="288"/>
      <c r="P15" s="212" t="s">
        <v>155</v>
      </c>
      <c r="Q15" s="290"/>
    </row>
    <row r="16" spans="1:17" s="158" customFormat="1" ht="15" customHeight="1">
      <c r="A16" s="150"/>
      <c r="B16" s="185"/>
      <c r="C16" s="194"/>
      <c r="D16" s="54"/>
      <c r="E16" s="55"/>
      <c r="F16" s="139"/>
      <c r="G16" s="284" t="s">
        <v>88</v>
      </c>
      <c r="H16" s="175"/>
      <c r="I16" s="288"/>
      <c r="J16" s="175"/>
      <c r="K16" s="175"/>
      <c r="L16" s="284">
        <f t="shared" ref="L16:L36" si="0">K16/2+J16</f>
        <v>0</v>
      </c>
      <c r="M16" s="284">
        <f t="shared" ref="M16:M36" si="1">L16*I16</f>
        <v>0</v>
      </c>
      <c r="N16" s="175"/>
      <c r="O16" s="288"/>
      <c r="P16" s="195"/>
      <c r="Q16" s="196"/>
    </row>
    <row r="17" spans="1:17" s="158" customFormat="1" ht="15" customHeight="1">
      <c r="A17" s="150">
        <v>1</v>
      </c>
      <c r="B17" s="185" t="s">
        <v>305</v>
      </c>
      <c r="C17" s="194"/>
      <c r="D17" s="54">
        <v>2008</v>
      </c>
      <c r="E17" s="149" t="s">
        <v>304</v>
      </c>
      <c r="F17" s="139">
        <v>49.9</v>
      </c>
      <c r="G17" s="284" t="s">
        <v>293</v>
      </c>
      <c r="H17" s="175">
        <v>14</v>
      </c>
      <c r="I17" s="288">
        <v>1.35</v>
      </c>
      <c r="J17" s="149">
        <v>42</v>
      </c>
      <c r="K17" s="175">
        <v>65</v>
      </c>
      <c r="L17" s="284">
        <f t="shared" si="0"/>
        <v>74.5</v>
      </c>
      <c r="M17" s="284">
        <f t="shared" si="1"/>
        <v>100.575</v>
      </c>
      <c r="N17" s="149" t="s">
        <v>304</v>
      </c>
      <c r="O17" s="288">
        <v>2</v>
      </c>
      <c r="P17" s="195" t="s">
        <v>294</v>
      </c>
      <c r="Q17" s="196"/>
    </row>
    <row r="18" spans="1:17" s="158" customFormat="1" ht="15" customHeight="1">
      <c r="A18" s="150"/>
      <c r="B18" s="185"/>
      <c r="C18" s="194"/>
      <c r="D18" s="54"/>
      <c r="E18" s="55"/>
      <c r="F18" s="139"/>
      <c r="G18" s="284" t="s">
        <v>89</v>
      </c>
      <c r="H18" s="175"/>
      <c r="I18" s="288"/>
      <c r="J18" s="149"/>
      <c r="K18" s="175"/>
      <c r="L18" s="284">
        <f t="shared" si="0"/>
        <v>0</v>
      </c>
      <c r="M18" s="284">
        <f t="shared" si="1"/>
        <v>0</v>
      </c>
      <c r="N18" s="175"/>
      <c r="O18" s="288"/>
      <c r="P18" s="195"/>
      <c r="Q18" s="196"/>
    </row>
    <row r="19" spans="1:17" s="158" customFormat="1" ht="15" customHeight="1">
      <c r="A19" s="150">
        <v>1</v>
      </c>
      <c r="B19" s="185" t="s">
        <v>208</v>
      </c>
      <c r="C19" s="194"/>
      <c r="D19" s="54">
        <v>2009</v>
      </c>
      <c r="E19" s="55" t="s">
        <v>209</v>
      </c>
      <c r="F19" s="139">
        <v>55.5</v>
      </c>
      <c r="G19" s="55" t="s">
        <v>172</v>
      </c>
      <c r="H19" s="175">
        <v>16</v>
      </c>
      <c r="I19" s="288">
        <v>1.875</v>
      </c>
      <c r="J19" s="149">
        <v>82</v>
      </c>
      <c r="K19" s="175">
        <v>149</v>
      </c>
      <c r="L19" s="284">
        <f t="shared" ref="L19:L24" si="2">K19/2+J19</f>
        <v>156.5</v>
      </c>
      <c r="M19" s="284">
        <f t="shared" ref="M19:M24" si="3">L19*I19</f>
        <v>293.4375</v>
      </c>
      <c r="N19" s="175" t="s">
        <v>316</v>
      </c>
      <c r="O19" s="288">
        <v>14</v>
      </c>
      <c r="P19" s="195" t="s">
        <v>173</v>
      </c>
      <c r="Q19" s="196"/>
    </row>
    <row r="20" spans="1:17" s="158" customFormat="1" ht="15" customHeight="1">
      <c r="A20" s="150">
        <v>2</v>
      </c>
      <c r="B20" s="185" t="s">
        <v>206</v>
      </c>
      <c r="C20" s="194"/>
      <c r="D20" s="54">
        <v>2009</v>
      </c>
      <c r="E20" s="55" t="s">
        <v>207</v>
      </c>
      <c r="F20" s="139">
        <v>54.7</v>
      </c>
      <c r="G20" s="55" t="s">
        <v>172</v>
      </c>
      <c r="H20" s="175">
        <v>16</v>
      </c>
      <c r="I20" s="288">
        <v>1.875</v>
      </c>
      <c r="J20" s="149">
        <v>53</v>
      </c>
      <c r="K20" s="175">
        <v>159</v>
      </c>
      <c r="L20" s="284">
        <f t="shared" si="2"/>
        <v>132.5</v>
      </c>
      <c r="M20" s="284">
        <f t="shared" si="3"/>
        <v>248.4375</v>
      </c>
      <c r="N20" s="175" t="s">
        <v>317</v>
      </c>
      <c r="O20" s="288">
        <v>9</v>
      </c>
      <c r="P20" s="195" t="s">
        <v>173</v>
      </c>
      <c r="Q20" s="196"/>
    </row>
    <row r="21" spans="1:17" s="158" customFormat="1" ht="15" customHeight="1">
      <c r="A21" s="150">
        <v>3</v>
      </c>
      <c r="B21" s="185" t="s">
        <v>205</v>
      </c>
      <c r="C21" s="194"/>
      <c r="D21" s="54">
        <v>2008</v>
      </c>
      <c r="E21" s="149" t="s">
        <v>304</v>
      </c>
      <c r="F21" s="139">
        <v>58</v>
      </c>
      <c r="G21" s="284" t="s">
        <v>149</v>
      </c>
      <c r="H21" s="175">
        <v>16</v>
      </c>
      <c r="I21" s="288">
        <v>1.875</v>
      </c>
      <c r="J21" s="149">
        <v>44</v>
      </c>
      <c r="K21" s="175">
        <v>117</v>
      </c>
      <c r="L21" s="284">
        <f t="shared" si="2"/>
        <v>102.5</v>
      </c>
      <c r="M21" s="284">
        <f t="shared" si="3"/>
        <v>192.1875</v>
      </c>
      <c r="N21" s="175" t="s">
        <v>318</v>
      </c>
      <c r="O21" s="288">
        <v>8</v>
      </c>
      <c r="P21" s="195" t="s">
        <v>166</v>
      </c>
      <c r="Q21" s="196"/>
    </row>
    <row r="22" spans="1:17" s="158" customFormat="1" ht="15" customHeight="1">
      <c r="A22" s="150">
        <v>4</v>
      </c>
      <c r="B22" s="185" t="s">
        <v>296</v>
      </c>
      <c r="C22" s="194"/>
      <c r="D22" s="54">
        <v>2008</v>
      </c>
      <c r="E22" s="149" t="s">
        <v>304</v>
      </c>
      <c r="F22" s="139">
        <v>55.1</v>
      </c>
      <c r="G22" s="284" t="s">
        <v>293</v>
      </c>
      <c r="H22" s="175">
        <v>14</v>
      </c>
      <c r="I22" s="288">
        <v>1.25</v>
      </c>
      <c r="J22" s="149">
        <v>46</v>
      </c>
      <c r="K22" s="175">
        <v>110</v>
      </c>
      <c r="L22" s="284">
        <f t="shared" si="2"/>
        <v>101</v>
      </c>
      <c r="M22" s="284">
        <f t="shared" si="3"/>
        <v>126.25</v>
      </c>
      <c r="N22" s="149" t="s">
        <v>304</v>
      </c>
      <c r="O22" s="288">
        <v>5</v>
      </c>
      <c r="P22" s="195" t="s">
        <v>294</v>
      </c>
      <c r="Q22" s="196"/>
    </row>
    <row r="23" spans="1:17" s="158" customFormat="1" ht="15" customHeight="1">
      <c r="A23" s="150">
        <v>5</v>
      </c>
      <c r="B23" s="185" t="s">
        <v>203</v>
      </c>
      <c r="C23" s="194"/>
      <c r="D23" s="54">
        <v>2009</v>
      </c>
      <c r="E23" s="149" t="s">
        <v>304</v>
      </c>
      <c r="F23" s="139">
        <v>54.5</v>
      </c>
      <c r="G23" s="284" t="s">
        <v>152</v>
      </c>
      <c r="H23" s="175">
        <v>12</v>
      </c>
      <c r="I23" s="288">
        <v>0.95799999999999996</v>
      </c>
      <c r="J23" s="149">
        <v>55</v>
      </c>
      <c r="K23" s="175">
        <v>73</v>
      </c>
      <c r="L23" s="284">
        <f t="shared" si="2"/>
        <v>91.5</v>
      </c>
      <c r="M23" s="284">
        <f t="shared" si="3"/>
        <v>87.656999999999996</v>
      </c>
      <c r="N23" s="149" t="s">
        <v>304</v>
      </c>
      <c r="O23" s="288"/>
      <c r="P23" s="195" t="s">
        <v>155</v>
      </c>
      <c r="Q23" s="196"/>
    </row>
    <row r="24" spans="1:17" s="158" customFormat="1" ht="15" customHeight="1">
      <c r="A24" s="150">
        <v>6</v>
      </c>
      <c r="B24" s="185" t="s">
        <v>204</v>
      </c>
      <c r="C24" s="194"/>
      <c r="D24" s="54">
        <v>2009</v>
      </c>
      <c r="E24" s="149" t="s">
        <v>304</v>
      </c>
      <c r="F24" s="139">
        <v>55</v>
      </c>
      <c r="G24" s="284" t="s">
        <v>152</v>
      </c>
      <c r="H24" s="175">
        <v>12</v>
      </c>
      <c r="I24" s="288">
        <v>0.95799999999999996</v>
      </c>
      <c r="J24" s="149">
        <v>22</v>
      </c>
      <c r="K24" s="175">
        <v>103</v>
      </c>
      <c r="L24" s="284">
        <f t="shared" si="2"/>
        <v>73.5</v>
      </c>
      <c r="M24" s="284">
        <f t="shared" si="3"/>
        <v>70.412999999999997</v>
      </c>
      <c r="N24" s="149" t="s">
        <v>304</v>
      </c>
      <c r="O24" s="288"/>
      <c r="P24" s="195" t="s">
        <v>155</v>
      </c>
      <c r="Q24" s="196"/>
    </row>
    <row r="25" spans="1:17" s="158" customFormat="1" ht="15" customHeight="1">
      <c r="A25" s="150"/>
      <c r="B25" s="185"/>
      <c r="C25" s="194"/>
      <c r="D25" s="54"/>
      <c r="E25" s="55"/>
      <c r="F25" s="139"/>
      <c r="G25" s="284" t="s">
        <v>90</v>
      </c>
      <c r="H25" s="175"/>
      <c r="I25" s="288"/>
      <c r="J25" s="175"/>
      <c r="K25" s="175"/>
      <c r="L25" s="284">
        <f t="shared" si="0"/>
        <v>0</v>
      </c>
      <c r="M25" s="284">
        <f t="shared" si="1"/>
        <v>0</v>
      </c>
      <c r="N25" s="175"/>
      <c r="O25" s="288"/>
      <c r="P25" s="195"/>
      <c r="Q25" s="196"/>
    </row>
    <row r="26" spans="1:17" s="158" customFormat="1" ht="15" customHeight="1">
      <c r="A26" s="150">
        <v>1</v>
      </c>
      <c r="B26" s="185" t="s">
        <v>210</v>
      </c>
      <c r="C26" s="194"/>
      <c r="D26" s="54">
        <v>2009</v>
      </c>
      <c r="E26" s="149" t="s">
        <v>304</v>
      </c>
      <c r="F26" s="139">
        <v>62.9</v>
      </c>
      <c r="G26" s="284" t="s">
        <v>201</v>
      </c>
      <c r="H26" s="175">
        <v>16</v>
      </c>
      <c r="I26" s="288">
        <v>1.7250000000000001</v>
      </c>
      <c r="J26" s="149">
        <v>80</v>
      </c>
      <c r="K26" s="175">
        <v>167</v>
      </c>
      <c r="L26" s="284">
        <f t="shared" si="0"/>
        <v>163.5</v>
      </c>
      <c r="M26" s="284">
        <f t="shared" si="1"/>
        <v>282.03750000000002</v>
      </c>
      <c r="N26" s="149" t="s">
        <v>304</v>
      </c>
      <c r="O26" s="288">
        <v>13</v>
      </c>
      <c r="P26" s="195" t="s">
        <v>155</v>
      </c>
      <c r="Q26" s="196"/>
    </row>
    <row r="27" spans="1:17" s="158" customFormat="1" ht="15" customHeight="1">
      <c r="A27" s="150">
        <v>2</v>
      </c>
      <c r="B27" s="185" t="s">
        <v>211</v>
      </c>
      <c r="C27" s="194"/>
      <c r="D27" s="54">
        <v>2008</v>
      </c>
      <c r="E27" s="149" t="s">
        <v>304</v>
      </c>
      <c r="F27" s="139">
        <v>62.6</v>
      </c>
      <c r="G27" s="284" t="s">
        <v>168</v>
      </c>
      <c r="H27" s="175">
        <v>24</v>
      </c>
      <c r="I27" s="288">
        <v>4.5999999999999996</v>
      </c>
      <c r="J27" s="149">
        <v>25</v>
      </c>
      <c r="K27" s="175">
        <v>70</v>
      </c>
      <c r="L27" s="284">
        <f t="shared" si="0"/>
        <v>60</v>
      </c>
      <c r="M27" s="284">
        <f t="shared" si="1"/>
        <v>276</v>
      </c>
      <c r="N27" s="149" t="s">
        <v>304</v>
      </c>
      <c r="O27" s="288">
        <v>12</v>
      </c>
      <c r="P27" s="195" t="s">
        <v>169</v>
      </c>
      <c r="Q27" s="196"/>
    </row>
    <row r="28" spans="1:17" s="158" customFormat="1" ht="15" customHeight="1">
      <c r="A28" s="150">
        <v>3</v>
      </c>
      <c r="B28" s="185" t="s">
        <v>212</v>
      </c>
      <c r="C28" s="194"/>
      <c r="D28" s="54">
        <v>2009</v>
      </c>
      <c r="E28" s="149" t="s">
        <v>304</v>
      </c>
      <c r="F28" s="139">
        <v>60.1</v>
      </c>
      <c r="G28" s="55" t="s">
        <v>179</v>
      </c>
      <c r="H28" s="175">
        <v>12</v>
      </c>
      <c r="I28" s="288">
        <v>8.3000000000000004E-2</v>
      </c>
      <c r="J28" s="149">
        <v>107</v>
      </c>
      <c r="K28" s="175">
        <v>178</v>
      </c>
      <c r="L28" s="284">
        <f t="shared" si="0"/>
        <v>196</v>
      </c>
      <c r="M28" s="284">
        <f t="shared" si="1"/>
        <v>16.268000000000001</v>
      </c>
      <c r="N28" s="149" t="s">
        <v>304</v>
      </c>
      <c r="O28" s="288">
        <v>6</v>
      </c>
      <c r="P28" s="195" t="s">
        <v>173</v>
      </c>
      <c r="Q28" s="196"/>
    </row>
    <row r="29" spans="1:17" s="158" customFormat="1" ht="15" customHeight="1">
      <c r="A29" s="150"/>
      <c r="B29" s="185"/>
      <c r="C29" s="194"/>
      <c r="D29" s="54"/>
      <c r="E29" s="55"/>
      <c r="F29" s="139"/>
      <c r="G29" s="284" t="s">
        <v>91</v>
      </c>
      <c r="H29" s="175"/>
      <c r="I29" s="288"/>
      <c r="J29" s="149"/>
      <c r="K29" s="175"/>
      <c r="L29" s="284">
        <f t="shared" si="0"/>
        <v>0</v>
      </c>
      <c r="M29" s="284">
        <f t="shared" si="1"/>
        <v>0</v>
      </c>
      <c r="N29" s="175"/>
      <c r="O29" s="288"/>
      <c r="P29" s="195"/>
      <c r="Q29" s="196"/>
    </row>
    <row r="30" spans="1:17" s="158" customFormat="1" ht="15" customHeight="1">
      <c r="A30" s="150">
        <v>1</v>
      </c>
      <c r="B30" s="185" t="s">
        <v>213</v>
      </c>
      <c r="C30" s="194"/>
      <c r="D30" s="54">
        <v>2008</v>
      </c>
      <c r="E30" s="55" t="s">
        <v>8</v>
      </c>
      <c r="F30" s="139">
        <v>67.2</v>
      </c>
      <c r="G30" s="55" t="s">
        <v>179</v>
      </c>
      <c r="H30" s="175">
        <v>24</v>
      </c>
      <c r="I30" s="288">
        <v>4.4000000000000004</v>
      </c>
      <c r="J30" s="149">
        <v>58</v>
      </c>
      <c r="K30" s="175">
        <v>62</v>
      </c>
      <c r="L30" s="284">
        <f t="shared" si="0"/>
        <v>89</v>
      </c>
      <c r="M30" s="284">
        <f t="shared" si="1"/>
        <v>391.6</v>
      </c>
      <c r="N30" s="175">
        <v>3</v>
      </c>
      <c r="O30" s="288">
        <v>15</v>
      </c>
      <c r="P30" s="195" t="s">
        <v>173</v>
      </c>
      <c r="Q30" s="196"/>
    </row>
    <row r="31" spans="1:17" s="158" customFormat="1" ht="15" customHeight="1">
      <c r="A31" s="150">
        <v>2</v>
      </c>
      <c r="B31" s="185" t="s">
        <v>307</v>
      </c>
      <c r="C31" s="194"/>
      <c r="D31" s="54">
        <v>2008</v>
      </c>
      <c r="E31" s="149" t="s">
        <v>304</v>
      </c>
      <c r="F31" s="139">
        <v>65.5</v>
      </c>
      <c r="G31" s="284" t="s">
        <v>293</v>
      </c>
      <c r="H31" s="175">
        <v>14</v>
      </c>
      <c r="I31" s="288">
        <v>1.1000000000000001</v>
      </c>
      <c r="J31" s="149">
        <v>30</v>
      </c>
      <c r="K31" s="175">
        <v>137</v>
      </c>
      <c r="L31" s="284">
        <f t="shared" si="0"/>
        <v>98.5</v>
      </c>
      <c r="M31" s="284">
        <f t="shared" si="1"/>
        <v>108.35000000000001</v>
      </c>
      <c r="N31" s="149" t="s">
        <v>304</v>
      </c>
      <c r="O31" s="288">
        <v>4</v>
      </c>
      <c r="P31" s="195" t="s">
        <v>306</v>
      </c>
      <c r="Q31" s="196"/>
    </row>
    <row r="32" spans="1:17" s="158" customFormat="1" ht="15" customHeight="1">
      <c r="A32" s="150"/>
      <c r="B32" s="194"/>
      <c r="C32" s="194"/>
      <c r="D32" s="178"/>
      <c r="E32" s="178"/>
      <c r="F32" s="139"/>
      <c r="G32" s="288" t="s">
        <v>92</v>
      </c>
      <c r="H32" s="178"/>
      <c r="I32" s="288"/>
      <c r="J32" s="178"/>
      <c r="K32" s="178"/>
      <c r="L32" s="284">
        <f t="shared" si="0"/>
        <v>0</v>
      </c>
      <c r="M32" s="284">
        <f t="shared" si="1"/>
        <v>0</v>
      </c>
      <c r="N32" s="288"/>
      <c r="O32" s="288"/>
      <c r="P32" s="283"/>
      <c r="Q32" s="196"/>
    </row>
    <row r="33" spans="1:17" s="158" customFormat="1" ht="15" customHeight="1">
      <c r="A33" s="150">
        <v>1</v>
      </c>
      <c r="B33" s="212" t="s">
        <v>216</v>
      </c>
      <c r="C33" s="212"/>
      <c r="D33" s="284">
        <v>2008</v>
      </c>
      <c r="E33" s="284" t="s">
        <v>8</v>
      </c>
      <c r="F33" s="139">
        <v>71.400000000000006</v>
      </c>
      <c r="G33" s="55" t="s">
        <v>172</v>
      </c>
      <c r="H33" s="284">
        <v>24</v>
      </c>
      <c r="I33" s="288">
        <v>4.2</v>
      </c>
      <c r="J33" s="153">
        <v>106</v>
      </c>
      <c r="K33" s="284">
        <v>110</v>
      </c>
      <c r="L33" s="284">
        <f>K33/2+J33</f>
        <v>161</v>
      </c>
      <c r="M33" s="284">
        <f>L33*I33</f>
        <v>676.2</v>
      </c>
      <c r="N33" s="284">
        <v>1</v>
      </c>
      <c r="O33" s="288">
        <v>21</v>
      </c>
      <c r="P33" s="212" t="s">
        <v>173</v>
      </c>
      <c r="Q33" s="231"/>
    </row>
    <row r="34" spans="1:17" s="158" customFormat="1" ht="15" customHeight="1">
      <c r="A34" s="150">
        <v>2</v>
      </c>
      <c r="B34" s="194" t="s">
        <v>215</v>
      </c>
      <c r="C34" s="194"/>
      <c r="D34" s="178">
        <v>2008</v>
      </c>
      <c r="E34" s="178" t="s">
        <v>233</v>
      </c>
      <c r="F34" s="139">
        <v>71.2</v>
      </c>
      <c r="G34" s="288" t="s">
        <v>149</v>
      </c>
      <c r="H34" s="178">
        <v>24</v>
      </c>
      <c r="I34" s="288">
        <v>4.2</v>
      </c>
      <c r="J34" s="178">
        <v>19</v>
      </c>
      <c r="K34" s="178">
        <v>51</v>
      </c>
      <c r="L34" s="284">
        <f>K34/2+J34</f>
        <v>44.5</v>
      </c>
      <c r="M34" s="284">
        <f>L34*I34</f>
        <v>186.9</v>
      </c>
      <c r="N34" s="149" t="s">
        <v>304</v>
      </c>
      <c r="O34" s="288">
        <v>7</v>
      </c>
      <c r="P34" s="283" t="s">
        <v>166</v>
      </c>
      <c r="Q34" s="196"/>
    </row>
    <row r="35" spans="1:17" s="158" customFormat="1" ht="15" customHeight="1">
      <c r="A35" s="150">
        <v>3</v>
      </c>
      <c r="B35" s="185" t="s">
        <v>214</v>
      </c>
      <c r="C35" s="194"/>
      <c r="D35" s="54">
        <v>2008</v>
      </c>
      <c r="E35" s="149" t="s">
        <v>304</v>
      </c>
      <c r="F35" s="139">
        <v>69.2</v>
      </c>
      <c r="G35" s="284" t="s">
        <v>201</v>
      </c>
      <c r="H35" s="175">
        <v>12</v>
      </c>
      <c r="I35" s="288">
        <v>0.78800000000000003</v>
      </c>
      <c r="J35" s="175">
        <v>31</v>
      </c>
      <c r="K35" s="175">
        <v>57</v>
      </c>
      <c r="L35" s="284">
        <f>K35/2+J35</f>
        <v>59.5</v>
      </c>
      <c r="M35" s="284">
        <f>L35*I35</f>
        <v>46.886000000000003</v>
      </c>
      <c r="N35" s="149" t="s">
        <v>304</v>
      </c>
      <c r="O35" s="288"/>
      <c r="P35" s="195" t="s">
        <v>155</v>
      </c>
      <c r="Q35" s="196"/>
    </row>
    <row r="36" spans="1:17" s="158" customFormat="1" ht="15" customHeight="1">
      <c r="A36" s="150"/>
      <c r="B36" s="212"/>
      <c r="C36" s="194"/>
      <c r="D36" s="284"/>
      <c r="E36" s="284"/>
      <c r="F36" s="139"/>
      <c r="G36" s="284" t="s">
        <v>93</v>
      </c>
      <c r="H36" s="284"/>
      <c r="I36" s="288"/>
      <c r="J36" s="284"/>
      <c r="K36" s="284"/>
      <c r="L36" s="284">
        <f t="shared" si="0"/>
        <v>0</v>
      </c>
      <c r="M36" s="284">
        <f t="shared" si="1"/>
        <v>0</v>
      </c>
      <c r="N36" s="284"/>
      <c r="O36" s="288"/>
      <c r="P36" s="212"/>
      <c r="Q36" s="196"/>
    </row>
    <row r="37" spans="1:17" s="158" customFormat="1" ht="15" customHeight="1">
      <c r="A37" s="150">
        <v>1</v>
      </c>
      <c r="B37" s="212" t="s">
        <v>217</v>
      </c>
      <c r="C37" s="212"/>
      <c r="D37" s="284">
        <v>2008</v>
      </c>
      <c r="E37" s="284" t="s">
        <v>8</v>
      </c>
      <c r="F37" s="139">
        <v>94.3</v>
      </c>
      <c r="G37" s="55" t="s">
        <v>179</v>
      </c>
      <c r="H37" s="284">
        <v>24</v>
      </c>
      <c r="I37" s="288">
        <v>4</v>
      </c>
      <c r="J37" s="284">
        <v>90</v>
      </c>
      <c r="K37" s="284">
        <v>112</v>
      </c>
      <c r="L37" s="284">
        <f t="shared" ref="L37:L42" si="4">K37/2+J37</f>
        <v>146</v>
      </c>
      <c r="M37" s="284">
        <f t="shared" ref="M37:M42" si="5">L37*I37</f>
        <v>584</v>
      </c>
      <c r="N37" s="284">
        <v>1</v>
      </c>
      <c r="O37" s="288">
        <v>19</v>
      </c>
      <c r="P37" s="212" t="s">
        <v>173</v>
      </c>
      <c r="Q37" s="231"/>
    </row>
    <row r="38" spans="1:17" s="158" customFormat="1" ht="15" customHeight="1">
      <c r="A38" s="150">
        <v>2</v>
      </c>
      <c r="B38" s="212" t="s">
        <v>221</v>
      </c>
      <c r="C38" s="212"/>
      <c r="D38" s="284">
        <v>2008</v>
      </c>
      <c r="E38" s="284">
        <v>2</v>
      </c>
      <c r="F38" s="139">
        <v>86.6</v>
      </c>
      <c r="G38" s="284" t="s">
        <v>176</v>
      </c>
      <c r="H38" s="284">
        <v>24</v>
      </c>
      <c r="I38" s="288">
        <v>4</v>
      </c>
      <c r="J38" s="284">
        <v>85</v>
      </c>
      <c r="K38" s="284">
        <v>100</v>
      </c>
      <c r="L38" s="284">
        <f t="shared" si="4"/>
        <v>135</v>
      </c>
      <c r="M38" s="284">
        <f t="shared" si="5"/>
        <v>540</v>
      </c>
      <c r="N38" s="284">
        <v>3</v>
      </c>
      <c r="O38" s="288">
        <v>16</v>
      </c>
      <c r="P38" s="212" t="s">
        <v>222</v>
      </c>
      <c r="Q38" s="231"/>
    </row>
    <row r="39" spans="1:17" s="158" customFormat="1" ht="15" customHeight="1">
      <c r="A39" s="150">
        <v>3</v>
      </c>
      <c r="B39" s="212" t="s">
        <v>218</v>
      </c>
      <c r="C39" s="212"/>
      <c r="D39" s="284">
        <v>2009</v>
      </c>
      <c r="E39" s="284" t="s">
        <v>233</v>
      </c>
      <c r="F39" s="139">
        <v>93.4</v>
      </c>
      <c r="G39" s="55" t="s">
        <v>179</v>
      </c>
      <c r="H39" s="284">
        <v>16</v>
      </c>
      <c r="I39" s="288">
        <v>1.5</v>
      </c>
      <c r="J39" s="284">
        <v>101</v>
      </c>
      <c r="K39" s="284">
        <v>163</v>
      </c>
      <c r="L39" s="284">
        <f t="shared" si="4"/>
        <v>182.5</v>
      </c>
      <c r="M39" s="284">
        <f t="shared" si="5"/>
        <v>273.75</v>
      </c>
      <c r="N39" s="284" t="s">
        <v>316</v>
      </c>
      <c r="O39" s="288">
        <v>11</v>
      </c>
      <c r="P39" s="212"/>
      <c r="Q39" s="231"/>
    </row>
    <row r="40" spans="1:17" s="158" customFormat="1" ht="15" customHeight="1">
      <c r="A40" s="150">
        <v>4</v>
      </c>
      <c r="B40" s="212" t="s">
        <v>220</v>
      </c>
      <c r="C40" s="212"/>
      <c r="D40" s="284">
        <v>2009</v>
      </c>
      <c r="E40" s="149" t="s">
        <v>304</v>
      </c>
      <c r="F40" s="139">
        <v>84.1</v>
      </c>
      <c r="G40" s="284" t="s">
        <v>168</v>
      </c>
      <c r="H40" s="284">
        <v>20</v>
      </c>
      <c r="I40" s="288">
        <v>2</v>
      </c>
      <c r="J40" s="284">
        <v>69</v>
      </c>
      <c r="K40" s="284">
        <v>111</v>
      </c>
      <c r="L40" s="284">
        <f t="shared" si="4"/>
        <v>124.5</v>
      </c>
      <c r="M40" s="284">
        <f t="shared" si="5"/>
        <v>249</v>
      </c>
      <c r="N40" s="284" t="s">
        <v>312</v>
      </c>
      <c r="O40" s="288">
        <v>10</v>
      </c>
      <c r="P40" s="212" t="s">
        <v>169</v>
      </c>
      <c r="Q40" s="231"/>
    </row>
    <row r="41" spans="1:17" s="158" customFormat="1" ht="15" customHeight="1">
      <c r="A41" s="150">
        <v>5</v>
      </c>
      <c r="B41" s="212" t="s">
        <v>295</v>
      </c>
      <c r="C41" s="212"/>
      <c r="D41" s="284">
        <v>2008</v>
      </c>
      <c r="E41" s="149" t="s">
        <v>304</v>
      </c>
      <c r="F41" s="139">
        <v>93.2</v>
      </c>
      <c r="G41" s="284" t="s">
        <v>293</v>
      </c>
      <c r="H41" s="284">
        <v>16</v>
      </c>
      <c r="I41" s="288">
        <v>1.5</v>
      </c>
      <c r="J41" s="284">
        <v>41</v>
      </c>
      <c r="K41" s="284">
        <v>62</v>
      </c>
      <c r="L41" s="284">
        <f t="shared" si="4"/>
        <v>72</v>
      </c>
      <c r="M41" s="284">
        <f t="shared" si="5"/>
        <v>108</v>
      </c>
      <c r="N41" s="149" t="s">
        <v>304</v>
      </c>
      <c r="O41" s="288">
        <v>3</v>
      </c>
      <c r="P41" s="287" t="s">
        <v>294</v>
      </c>
      <c r="Q41" s="291"/>
    </row>
    <row r="42" spans="1:17" s="158" customFormat="1" ht="15" customHeight="1" thickBot="1">
      <c r="A42" s="221">
        <v>6</v>
      </c>
      <c r="B42" s="292" t="s">
        <v>302</v>
      </c>
      <c r="C42" s="292"/>
      <c r="D42" s="225">
        <v>2008</v>
      </c>
      <c r="E42" s="285" t="s">
        <v>304</v>
      </c>
      <c r="F42" s="224">
        <v>82.6</v>
      </c>
      <c r="G42" s="225" t="s">
        <v>293</v>
      </c>
      <c r="H42" s="225">
        <v>16</v>
      </c>
      <c r="I42" s="227">
        <v>1.5</v>
      </c>
      <c r="J42" s="225">
        <v>26</v>
      </c>
      <c r="K42" s="225">
        <v>72</v>
      </c>
      <c r="L42" s="225">
        <f t="shared" si="4"/>
        <v>62</v>
      </c>
      <c r="M42" s="225">
        <f t="shared" si="5"/>
        <v>93</v>
      </c>
      <c r="N42" s="285" t="s">
        <v>304</v>
      </c>
      <c r="O42" s="227"/>
      <c r="P42" s="294" t="s">
        <v>294</v>
      </c>
      <c r="Q42" s="293"/>
    </row>
    <row r="43" spans="1:17" ht="16.2">
      <c r="A43" s="29" t="s">
        <v>34</v>
      </c>
      <c r="B43" s="30"/>
      <c r="C43" s="30"/>
      <c r="F43" s="4" t="s">
        <v>76</v>
      </c>
      <c r="H43" s="29" t="s">
        <v>37</v>
      </c>
      <c r="L43" s="2"/>
      <c r="M43" s="2"/>
      <c r="N43" s="1"/>
      <c r="O43" s="4" t="s">
        <v>4</v>
      </c>
    </row>
    <row r="44" spans="1:17" ht="16.2">
      <c r="A44" s="29" t="s">
        <v>35</v>
      </c>
      <c r="B44" s="30"/>
      <c r="C44" s="30"/>
      <c r="F44" s="4" t="s">
        <v>72</v>
      </c>
      <c r="H44" s="29" t="s">
        <v>37</v>
      </c>
      <c r="L44" s="2"/>
      <c r="M44" s="2"/>
      <c r="N44" s="1"/>
      <c r="O44" s="4" t="s">
        <v>5</v>
      </c>
    </row>
    <row r="45" spans="1:17" ht="18.75" customHeight="1">
      <c r="A45" s="3"/>
      <c r="B45" s="2"/>
      <c r="C45" s="2"/>
      <c r="D45" s="19"/>
      <c r="E45" s="19"/>
      <c r="F45" s="19"/>
      <c r="G45" s="2"/>
      <c r="H45" s="18"/>
      <c r="I45" s="19"/>
      <c r="J45" s="19"/>
      <c r="K45" s="213"/>
      <c r="L45" s="19"/>
      <c r="N45" s="31"/>
      <c r="O45" s="2"/>
      <c r="P45" s="2"/>
      <c r="Q45" s="2"/>
    </row>
  </sheetData>
  <sortState ref="A37:S42">
    <sortCondition descending="1" ref="M37:M42"/>
  </sortState>
  <mergeCells count="23">
    <mergeCell ref="P11:Q12"/>
    <mergeCell ref="J11:J12"/>
    <mergeCell ref="K11:K12"/>
    <mergeCell ref="L11:L12"/>
    <mergeCell ref="M11:M12"/>
    <mergeCell ref="N11:N12"/>
    <mergeCell ref="O11:O12"/>
    <mergeCell ref="E8:I8"/>
    <mergeCell ref="E9:I9"/>
    <mergeCell ref="A11:A12"/>
    <mergeCell ref="B11:C12"/>
    <mergeCell ref="D11:D12"/>
    <mergeCell ref="E11:E12"/>
    <mergeCell ref="F11:F12"/>
    <mergeCell ref="G11:G12"/>
    <mergeCell ref="H11:H12"/>
    <mergeCell ref="I11:I12"/>
    <mergeCell ref="E4:N4"/>
    <mergeCell ref="A5:C6"/>
    <mergeCell ref="E5:N5"/>
    <mergeCell ref="E6:N6"/>
    <mergeCell ref="A7:C7"/>
    <mergeCell ref="L7:Q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6"/>
  <sheetViews>
    <sheetView topLeftCell="A30" workbookViewId="0">
      <selection activeCell="G16" sqref="G16"/>
    </sheetView>
  </sheetViews>
  <sheetFormatPr defaultColWidth="9.109375" defaultRowHeight="14.4"/>
  <cols>
    <col min="1" max="1" width="5.33203125" style="20" customWidth="1"/>
    <col min="2" max="2" width="11.109375" style="20" customWidth="1"/>
    <col min="3" max="3" width="9.6640625" style="20" customWidth="1"/>
    <col min="4" max="4" width="7.5546875" style="20" customWidth="1"/>
    <col min="5" max="5" width="5.88671875" style="20" customWidth="1"/>
    <col min="6" max="6" width="7" style="20" customWidth="1"/>
    <col min="7" max="7" width="29.33203125" style="20" customWidth="1"/>
    <col min="8" max="12" width="6.44140625" style="20" customWidth="1"/>
    <col min="13" max="13" width="6.33203125" style="20" customWidth="1"/>
    <col min="14" max="14" width="5.88671875" style="11" customWidth="1"/>
    <col min="15" max="15" width="7.109375" style="20" customWidth="1"/>
    <col min="16" max="16" width="7.88671875" style="20" customWidth="1"/>
    <col min="17" max="17" width="8.44140625" style="20" customWidth="1"/>
    <col min="18" max="18" width="9.109375" style="20"/>
    <col min="19" max="19" width="73.6640625" style="20" customWidth="1"/>
    <col min="20" max="20" width="10.6640625" style="20" customWidth="1"/>
    <col min="21" max="16384" width="9.109375" style="20"/>
  </cols>
  <sheetData>
    <row r="1" spans="1:17" ht="15.6">
      <c r="A1" s="21"/>
      <c r="B1" s="21"/>
      <c r="C1" s="21"/>
      <c r="D1" s="21"/>
      <c r="E1" s="21"/>
      <c r="F1" s="21"/>
      <c r="G1" s="21" t="s">
        <v>18</v>
      </c>
      <c r="H1" s="21"/>
      <c r="I1" s="21"/>
      <c r="J1" s="21"/>
      <c r="K1" s="21"/>
      <c r="L1" s="21"/>
      <c r="M1" s="21"/>
      <c r="N1" s="21"/>
      <c r="O1" s="21"/>
      <c r="P1" s="21"/>
      <c r="Q1" s="35"/>
    </row>
    <row r="2" spans="1:17" ht="15.6">
      <c r="A2" s="21"/>
      <c r="B2" s="21"/>
      <c r="C2" s="21"/>
      <c r="D2" s="21"/>
      <c r="E2" s="21"/>
      <c r="F2" s="21"/>
      <c r="G2" s="21" t="s">
        <v>17</v>
      </c>
      <c r="H2" s="21"/>
      <c r="I2" s="21"/>
      <c r="J2" s="21"/>
      <c r="K2" s="21"/>
      <c r="L2" s="21"/>
      <c r="M2" s="21"/>
      <c r="N2" s="21"/>
      <c r="O2" s="21"/>
      <c r="P2" s="21"/>
      <c r="Q2" s="35"/>
    </row>
    <row r="3" spans="1:17" ht="15.6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4"/>
    </row>
    <row r="4" spans="1:17" ht="17.399999999999999">
      <c r="A4" s="40" t="s">
        <v>73</v>
      </c>
      <c r="B4" s="40"/>
      <c r="C4" s="40"/>
      <c r="D4" s="21"/>
      <c r="E4" s="371" t="s">
        <v>19</v>
      </c>
      <c r="F4" s="371"/>
      <c r="G4" s="371"/>
      <c r="H4" s="371"/>
      <c r="I4" s="371"/>
      <c r="J4" s="371"/>
      <c r="K4" s="371"/>
      <c r="L4" s="371"/>
      <c r="M4" s="371"/>
      <c r="N4" s="372"/>
      <c r="O4" s="41" t="s">
        <v>97</v>
      </c>
      <c r="P4" s="34"/>
      <c r="Q4" s="38"/>
    </row>
    <row r="5" spans="1:17" ht="17.399999999999999">
      <c r="A5" s="373" t="s">
        <v>36</v>
      </c>
      <c r="B5" s="374"/>
      <c r="C5" s="375"/>
      <c r="D5" s="22"/>
      <c r="E5" s="371" t="s">
        <v>84</v>
      </c>
      <c r="F5" s="371"/>
      <c r="G5" s="371"/>
      <c r="H5" s="371"/>
      <c r="I5" s="371"/>
      <c r="J5" s="371"/>
      <c r="K5" s="371"/>
      <c r="L5" s="371"/>
      <c r="M5" s="371"/>
      <c r="N5" s="372"/>
      <c r="O5" s="28" t="s">
        <v>95</v>
      </c>
      <c r="P5" s="32"/>
      <c r="Q5" s="39"/>
    </row>
    <row r="6" spans="1:17" ht="15.6">
      <c r="A6" s="376"/>
      <c r="B6" s="377"/>
      <c r="C6" s="378"/>
      <c r="D6" s="23"/>
      <c r="E6" s="379" t="s">
        <v>75</v>
      </c>
      <c r="F6" s="379"/>
      <c r="G6" s="379"/>
      <c r="H6" s="379"/>
      <c r="I6" s="379"/>
      <c r="J6" s="379"/>
      <c r="K6" s="379"/>
      <c r="L6" s="379"/>
      <c r="M6" s="379"/>
      <c r="N6" s="379"/>
      <c r="O6" s="36" t="s">
        <v>20</v>
      </c>
    </row>
    <row r="7" spans="1:17">
      <c r="A7" s="380"/>
      <c r="B7" s="380"/>
      <c r="C7" s="380"/>
      <c r="D7" s="23"/>
      <c r="L7" s="381" t="s">
        <v>21</v>
      </c>
      <c r="M7" s="381"/>
      <c r="N7" s="381"/>
      <c r="O7" s="381"/>
      <c r="P7" s="381"/>
      <c r="Q7" s="382"/>
    </row>
    <row r="8" spans="1:17" ht="15.6">
      <c r="A8" s="15" t="s">
        <v>42</v>
      </c>
      <c r="B8" s="16"/>
      <c r="C8" s="24"/>
      <c r="D8" s="25"/>
      <c r="E8" s="383" t="s">
        <v>74</v>
      </c>
      <c r="F8" s="379"/>
      <c r="G8" s="379"/>
      <c r="H8" s="379"/>
      <c r="I8" s="379"/>
      <c r="J8" s="35"/>
      <c r="K8" s="33"/>
      <c r="L8" s="25" t="s">
        <v>7</v>
      </c>
      <c r="M8" s="25" t="s">
        <v>6</v>
      </c>
      <c r="N8" s="25" t="s">
        <v>3</v>
      </c>
      <c r="O8" s="37" t="s">
        <v>22</v>
      </c>
      <c r="P8" s="37" t="s">
        <v>9</v>
      </c>
      <c r="Q8" s="37" t="s">
        <v>23</v>
      </c>
    </row>
    <row r="9" spans="1:17" ht="15.6">
      <c r="A9" s="6" t="s">
        <v>24</v>
      </c>
      <c r="B9" s="16"/>
      <c r="C9" s="24"/>
      <c r="D9" s="25"/>
      <c r="E9" s="383" t="s">
        <v>96</v>
      </c>
      <c r="F9" s="379"/>
      <c r="G9" s="379"/>
      <c r="H9" s="379"/>
      <c r="I9" s="379"/>
      <c r="J9" s="35"/>
      <c r="K9" s="33"/>
      <c r="L9" s="25"/>
      <c r="M9" s="25"/>
      <c r="N9" s="25"/>
      <c r="O9" s="26"/>
      <c r="P9" s="26"/>
      <c r="Q9" s="26"/>
    </row>
    <row r="10" spans="1:17" ht="4.2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7"/>
      <c r="O10" s="4"/>
      <c r="P10" s="4"/>
      <c r="Q10" s="4"/>
    </row>
    <row r="11" spans="1:17">
      <c r="A11" s="384" t="s">
        <v>25</v>
      </c>
      <c r="B11" s="386" t="s">
        <v>26</v>
      </c>
      <c r="C11" s="387"/>
      <c r="D11" s="390" t="s">
        <v>27</v>
      </c>
      <c r="E11" s="392" t="s">
        <v>28</v>
      </c>
      <c r="F11" s="390" t="s">
        <v>41</v>
      </c>
      <c r="G11" s="390" t="s">
        <v>29</v>
      </c>
      <c r="H11" s="394" t="s">
        <v>38</v>
      </c>
      <c r="I11" s="394" t="s">
        <v>39</v>
      </c>
      <c r="J11" s="390" t="s">
        <v>30</v>
      </c>
      <c r="K11" s="394" t="s">
        <v>43</v>
      </c>
      <c r="L11" s="398" t="s">
        <v>44</v>
      </c>
      <c r="M11" s="390" t="s">
        <v>40</v>
      </c>
      <c r="N11" s="390" t="s">
        <v>45</v>
      </c>
      <c r="O11" s="390" t="s">
        <v>32</v>
      </c>
      <c r="P11" s="386" t="s">
        <v>33</v>
      </c>
      <c r="Q11" s="396"/>
    </row>
    <row r="12" spans="1:17" ht="44.4" customHeight="1" thickBot="1">
      <c r="A12" s="385"/>
      <c r="B12" s="388"/>
      <c r="C12" s="389"/>
      <c r="D12" s="391"/>
      <c r="E12" s="393"/>
      <c r="F12" s="391"/>
      <c r="G12" s="391"/>
      <c r="H12" s="395"/>
      <c r="I12" s="395"/>
      <c r="J12" s="391"/>
      <c r="K12" s="395"/>
      <c r="L12" s="399"/>
      <c r="M12" s="391"/>
      <c r="N12" s="391"/>
      <c r="O12" s="391"/>
      <c r="P12" s="388"/>
      <c r="Q12" s="397"/>
    </row>
    <row r="13" spans="1:17" s="158" customFormat="1" ht="15" customHeight="1">
      <c r="A13" s="306"/>
      <c r="B13" s="307"/>
      <c r="C13" s="308"/>
      <c r="D13" s="309"/>
      <c r="E13" s="309"/>
      <c r="F13" s="310"/>
      <c r="G13" s="309" t="s">
        <v>98</v>
      </c>
      <c r="H13" s="309"/>
      <c r="I13" s="311"/>
      <c r="J13" s="309"/>
      <c r="K13" s="309"/>
      <c r="L13" s="309"/>
      <c r="M13" s="309"/>
      <c r="N13" s="309"/>
      <c r="O13" s="311"/>
      <c r="P13" s="307"/>
      <c r="Q13" s="312"/>
    </row>
    <row r="14" spans="1:17" s="158" customFormat="1" ht="15" customHeight="1">
      <c r="A14" s="188">
        <v>1</v>
      </c>
      <c r="B14" s="189" t="s">
        <v>252</v>
      </c>
      <c r="C14" s="190"/>
      <c r="D14" s="155">
        <v>2011</v>
      </c>
      <c r="E14" s="149" t="s">
        <v>304</v>
      </c>
      <c r="F14" s="191">
        <v>33</v>
      </c>
      <c r="G14" s="155" t="s">
        <v>152</v>
      </c>
      <c r="H14" s="155">
        <v>8</v>
      </c>
      <c r="I14" s="192">
        <v>0.97499999999999998</v>
      </c>
      <c r="J14" s="155">
        <v>62</v>
      </c>
      <c r="K14" s="155">
        <v>121</v>
      </c>
      <c r="L14" s="155">
        <f>K14/2+J14</f>
        <v>122.5</v>
      </c>
      <c r="M14" s="155">
        <f>L14*I14</f>
        <v>119.4375</v>
      </c>
      <c r="N14" s="149" t="s">
        <v>304</v>
      </c>
      <c r="O14" s="192">
        <v>2</v>
      </c>
      <c r="P14" s="189" t="s">
        <v>155</v>
      </c>
      <c r="Q14" s="193"/>
    </row>
    <row r="15" spans="1:17" s="158" customFormat="1" ht="15" customHeight="1">
      <c r="A15" s="150"/>
      <c r="B15" s="185"/>
      <c r="C15" s="194"/>
      <c r="D15" s="54"/>
      <c r="E15" s="55"/>
      <c r="F15" s="139"/>
      <c r="G15" s="284" t="s">
        <v>99</v>
      </c>
      <c r="H15" s="175"/>
      <c r="I15" s="288"/>
      <c r="J15" s="175"/>
      <c r="K15" s="175"/>
      <c r="L15" s="155"/>
      <c r="M15" s="155"/>
      <c r="N15" s="175"/>
      <c r="O15" s="288"/>
      <c r="P15" s="195"/>
      <c r="Q15" s="196"/>
    </row>
    <row r="16" spans="1:17" s="158" customFormat="1" ht="15" customHeight="1">
      <c r="A16" s="150">
        <v>1</v>
      </c>
      <c r="B16" s="151" t="s">
        <v>250</v>
      </c>
      <c r="C16" s="134"/>
      <c r="D16" s="135">
        <v>2011</v>
      </c>
      <c r="E16" s="149" t="s">
        <v>304</v>
      </c>
      <c r="F16" s="136">
        <v>36.5</v>
      </c>
      <c r="G16" s="153" t="s">
        <v>148</v>
      </c>
      <c r="H16" s="149">
        <v>8</v>
      </c>
      <c r="I16" s="192">
        <v>0.9</v>
      </c>
      <c r="J16" s="149">
        <v>26</v>
      </c>
      <c r="K16" s="149">
        <v>121</v>
      </c>
      <c r="L16" s="155">
        <f>K16/2+J16</f>
        <v>86.5</v>
      </c>
      <c r="M16" s="155">
        <f>L16*I16</f>
        <v>77.850000000000009</v>
      </c>
      <c r="N16" s="149" t="s">
        <v>304</v>
      </c>
      <c r="O16" s="154"/>
      <c r="P16" s="156" t="s">
        <v>320</v>
      </c>
      <c r="Q16" s="157"/>
    </row>
    <row r="17" spans="1:20" s="206" customFormat="1" ht="15" customHeight="1">
      <c r="A17" s="150">
        <v>2</v>
      </c>
      <c r="B17" s="151" t="s">
        <v>263</v>
      </c>
      <c r="C17" s="134"/>
      <c r="D17" s="135">
        <v>2011</v>
      </c>
      <c r="E17" s="149" t="s">
        <v>304</v>
      </c>
      <c r="F17" s="136">
        <v>36.799999999999997</v>
      </c>
      <c r="G17" s="153" t="s">
        <v>260</v>
      </c>
      <c r="H17" s="149">
        <v>8</v>
      </c>
      <c r="I17" s="192">
        <v>0.9</v>
      </c>
      <c r="J17" s="149">
        <v>33</v>
      </c>
      <c r="K17" s="149">
        <v>104</v>
      </c>
      <c r="L17" s="155">
        <f>K17/2+J17</f>
        <v>85</v>
      </c>
      <c r="M17" s="155">
        <f>L17*I17</f>
        <v>76.5</v>
      </c>
      <c r="N17" s="149" t="s">
        <v>304</v>
      </c>
      <c r="O17" s="154"/>
      <c r="P17" s="156" t="s">
        <v>261</v>
      </c>
      <c r="Q17" s="157"/>
      <c r="R17" s="158"/>
    </row>
    <row r="18" spans="1:20" s="158" customFormat="1" ht="15" customHeight="1">
      <c r="A18" s="197">
        <v>3</v>
      </c>
      <c r="B18" s="198" t="s">
        <v>262</v>
      </c>
      <c r="C18" s="199"/>
      <c r="D18" s="200">
        <v>2010</v>
      </c>
      <c r="E18" s="149" t="s">
        <v>304</v>
      </c>
      <c r="F18" s="201">
        <v>34.799999999999997</v>
      </c>
      <c r="G18" s="202" t="s">
        <v>260</v>
      </c>
      <c r="H18" s="202">
        <v>8</v>
      </c>
      <c r="I18" s="203">
        <v>0.9</v>
      </c>
      <c r="J18" s="149">
        <v>29</v>
      </c>
      <c r="K18" s="202">
        <v>80</v>
      </c>
      <c r="L18" s="203">
        <f>K18/2+J18</f>
        <v>69</v>
      </c>
      <c r="M18" s="203">
        <f>L18*I18</f>
        <v>62.1</v>
      </c>
      <c r="N18" s="149" t="s">
        <v>304</v>
      </c>
      <c r="O18" s="202"/>
      <c r="P18" s="204" t="s">
        <v>261</v>
      </c>
      <c r="Q18" s="205"/>
      <c r="R18" s="206"/>
    </row>
    <row r="19" spans="1:20" s="158" customFormat="1" ht="15" customHeight="1">
      <c r="A19" s="159"/>
      <c r="B19" s="160"/>
      <c r="C19" s="161"/>
      <c r="D19" s="135"/>
      <c r="E19" s="152"/>
      <c r="F19" s="136"/>
      <c r="G19" s="153" t="s">
        <v>100</v>
      </c>
      <c r="H19" s="149"/>
      <c r="I19" s="154"/>
      <c r="J19" s="149"/>
      <c r="K19" s="149"/>
      <c r="L19" s="155"/>
      <c r="M19" s="155"/>
      <c r="N19" s="149"/>
      <c r="O19" s="154"/>
      <c r="P19" s="162"/>
      <c r="Q19" s="163"/>
    </row>
    <row r="20" spans="1:20" s="158" customFormat="1" ht="15" customHeight="1">
      <c r="A20" s="159">
        <v>1</v>
      </c>
      <c r="B20" s="164" t="s">
        <v>239</v>
      </c>
      <c r="C20" s="165"/>
      <c r="D20" s="135">
        <v>2011</v>
      </c>
      <c r="E20" s="152" t="s">
        <v>219</v>
      </c>
      <c r="F20" s="136">
        <v>42.1</v>
      </c>
      <c r="G20" s="153" t="s">
        <v>238</v>
      </c>
      <c r="H20" s="149">
        <v>12</v>
      </c>
      <c r="I20" s="288">
        <v>1.65</v>
      </c>
      <c r="J20" s="149">
        <v>117</v>
      </c>
      <c r="K20" s="149">
        <v>136</v>
      </c>
      <c r="L20" s="155">
        <f>K20/2+J20</f>
        <v>185</v>
      </c>
      <c r="M20" s="155">
        <f>L20*I20</f>
        <v>305.25</v>
      </c>
      <c r="N20" s="149" t="s">
        <v>304</v>
      </c>
      <c r="O20" s="154">
        <v>15</v>
      </c>
      <c r="P20" s="166" t="s">
        <v>235</v>
      </c>
      <c r="Q20" s="167"/>
    </row>
    <row r="21" spans="1:20" s="158" customFormat="1" ht="15" customHeight="1">
      <c r="A21" s="150">
        <v>2</v>
      </c>
      <c r="B21" s="164" t="s">
        <v>259</v>
      </c>
      <c r="C21" s="165"/>
      <c r="D21" s="135">
        <v>2011</v>
      </c>
      <c r="E21" s="149" t="s">
        <v>304</v>
      </c>
      <c r="F21" s="136">
        <v>38.4</v>
      </c>
      <c r="G21" s="153" t="s">
        <v>260</v>
      </c>
      <c r="H21" s="149">
        <v>8</v>
      </c>
      <c r="I21" s="192">
        <v>0.82499999999999996</v>
      </c>
      <c r="J21" s="149">
        <v>106</v>
      </c>
      <c r="K21" s="149">
        <v>197</v>
      </c>
      <c r="L21" s="155">
        <f>K21/2+J21</f>
        <v>204.5</v>
      </c>
      <c r="M21" s="155">
        <f>L21*I21</f>
        <v>168.71249999999998</v>
      </c>
      <c r="N21" s="149" t="s">
        <v>304</v>
      </c>
      <c r="O21" s="154">
        <v>10</v>
      </c>
      <c r="P21" s="156" t="s">
        <v>261</v>
      </c>
      <c r="Q21" s="157"/>
    </row>
    <row r="22" spans="1:20" s="206" customFormat="1" ht="15" customHeight="1">
      <c r="A22" s="150">
        <v>3</v>
      </c>
      <c r="B22" s="151" t="s">
        <v>300</v>
      </c>
      <c r="C22" s="134"/>
      <c r="D22" s="135">
        <v>2011</v>
      </c>
      <c r="E22" s="149" t="s">
        <v>304</v>
      </c>
      <c r="F22" s="136">
        <v>41.3</v>
      </c>
      <c r="G22" s="153" t="s">
        <v>293</v>
      </c>
      <c r="H22" s="149">
        <v>10</v>
      </c>
      <c r="I22" s="192">
        <v>1.1000000000000001</v>
      </c>
      <c r="J22" s="149">
        <v>44</v>
      </c>
      <c r="K22" s="149">
        <v>73</v>
      </c>
      <c r="L22" s="155">
        <f>K22/2+J22</f>
        <v>80.5</v>
      </c>
      <c r="M22" s="155">
        <f>L22*I22</f>
        <v>88.550000000000011</v>
      </c>
      <c r="N22" s="149" t="s">
        <v>304</v>
      </c>
      <c r="O22" s="154"/>
      <c r="P22" s="156" t="s">
        <v>294</v>
      </c>
      <c r="Q22" s="157"/>
      <c r="R22" s="158"/>
    </row>
    <row r="23" spans="1:20" s="158" customFormat="1" ht="15" customHeight="1">
      <c r="A23" s="207">
        <v>4</v>
      </c>
      <c r="B23" s="208" t="s">
        <v>264</v>
      </c>
      <c r="C23" s="209"/>
      <c r="D23" s="200">
        <v>2011</v>
      </c>
      <c r="E23" s="149" t="s">
        <v>304</v>
      </c>
      <c r="F23" s="201">
        <v>38.1</v>
      </c>
      <c r="G23" s="202" t="s">
        <v>260</v>
      </c>
      <c r="H23" s="202">
        <v>8</v>
      </c>
      <c r="I23" s="203">
        <v>0.82499999999999996</v>
      </c>
      <c r="J23" s="149">
        <v>35</v>
      </c>
      <c r="K23" s="202">
        <v>114</v>
      </c>
      <c r="L23" s="203">
        <f>K23/2+J23</f>
        <v>92</v>
      </c>
      <c r="M23" s="203">
        <f>L23*I23</f>
        <v>75.899999999999991</v>
      </c>
      <c r="N23" s="149" t="s">
        <v>304</v>
      </c>
      <c r="O23" s="202"/>
      <c r="P23" s="210" t="s">
        <v>261</v>
      </c>
      <c r="Q23" s="211"/>
      <c r="R23" s="206"/>
      <c r="S23" s="313"/>
      <c r="T23" s="314"/>
    </row>
    <row r="24" spans="1:20" s="158" customFormat="1" ht="15" customHeight="1">
      <c r="A24" s="150">
        <v>5</v>
      </c>
      <c r="B24" s="185" t="s">
        <v>291</v>
      </c>
      <c r="C24" s="194"/>
      <c r="D24" s="54">
        <v>2010</v>
      </c>
      <c r="E24" s="149" t="s">
        <v>304</v>
      </c>
      <c r="F24" s="139">
        <v>42.9</v>
      </c>
      <c r="G24" s="284" t="s">
        <v>152</v>
      </c>
      <c r="H24" s="175">
        <v>8</v>
      </c>
      <c r="I24" s="288">
        <v>0.82499999999999996</v>
      </c>
      <c r="J24" s="175">
        <v>51</v>
      </c>
      <c r="K24" s="175">
        <v>63</v>
      </c>
      <c r="L24" s="284">
        <f>K24/2+J24</f>
        <v>82.5</v>
      </c>
      <c r="M24" s="284">
        <f>L24*I24</f>
        <v>68.0625</v>
      </c>
      <c r="N24" s="149" t="s">
        <v>304</v>
      </c>
      <c r="O24" s="288"/>
      <c r="P24" s="195" t="s">
        <v>155</v>
      </c>
      <c r="Q24" s="196"/>
    </row>
    <row r="25" spans="1:20" s="158" customFormat="1" ht="15" customHeight="1">
      <c r="A25" s="150"/>
      <c r="B25" s="185"/>
      <c r="C25" s="194"/>
      <c r="D25" s="54"/>
      <c r="E25" s="55"/>
      <c r="F25" s="139"/>
      <c r="G25" s="284" t="s">
        <v>101</v>
      </c>
      <c r="H25" s="175"/>
      <c r="I25" s="288"/>
      <c r="J25" s="175"/>
      <c r="K25" s="175"/>
      <c r="L25" s="284"/>
      <c r="M25" s="284"/>
      <c r="N25" s="175"/>
      <c r="O25" s="288"/>
      <c r="P25" s="195"/>
      <c r="Q25" s="196"/>
      <c r="S25" s="313"/>
      <c r="T25" s="314"/>
    </row>
    <row r="26" spans="1:20" s="158" customFormat="1" ht="15" customHeight="1">
      <c r="A26" s="150">
        <v>1</v>
      </c>
      <c r="B26" s="185" t="s">
        <v>237</v>
      </c>
      <c r="C26" s="194"/>
      <c r="D26" s="54">
        <v>2011</v>
      </c>
      <c r="E26" s="55" t="s">
        <v>240</v>
      </c>
      <c r="F26" s="139">
        <v>44.1</v>
      </c>
      <c r="G26" s="284" t="s">
        <v>238</v>
      </c>
      <c r="H26" s="175">
        <v>12</v>
      </c>
      <c r="I26" s="288">
        <v>1.575</v>
      </c>
      <c r="J26" s="175">
        <v>127</v>
      </c>
      <c r="K26" s="175">
        <v>170</v>
      </c>
      <c r="L26" s="284">
        <f t="shared" ref="L26:L28" si="0">K26/2+J26</f>
        <v>212</v>
      </c>
      <c r="M26" s="284">
        <f t="shared" ref="M26:M28" si="1">L26*I26</f>
        <v>333.9</v>
      </c>
      <c r="N26" s="149" t="s">
        <v>304</v>
      </c>
      <c r="O26" s="288">
        <v>16</v>
      </c>
      <c r="P26" s="195" t="s">
        <v>235</v>
      </c>
      <c r="Q26" s="196"/>
    </row>
    <row r="27" spans="1:20" s="158" customFormat="1" ht="15" customHeight="1">
      <c r="A27" s="150">
        <v>2</v>
      </c>
      <c r="B27" s="185" t="s">
        <v>251</v>
      </c>
      <c r="C27" s="194"/>
      <c r="D27" s="54">
        <v>2010</v>
      </c>
      <c r="E27" s="149" t="s">
        <v>304</v>
      </c>
      <c r="F27" s="139">
        <v>47.3</v>
      </c>
      <c r="G27" s="284" t="s">
        <v>152</v>
      </c>
      <c r="H27" s="175">
        <v>12</v>
      </c>
      <c r="I27" s="288">
        <v>1.575</v>
      </c>
      <c r="J27" s="175">
        <v>46</v>
      </c>
      <c r="K27" s="175">
        <v>121</v>
      </c>
      <c r="L27" s="284">
        <f t="shared" si="0"/>
        <v>106.5</v>
      </c>
      <c r="M27" s="284">
        <f t="shared" si="1"/>
        <v>167.73749999999998</v>
      </c>
      <c r="N27" s="149" t="s">
        <v>304</v>
      </c>
      <c r="O27" s="288">
        <v>9</v>
      </c>
      <c r="P27" s="195" t="s">
        <v>155</v>
      </c>
      <c r="Q27" s="196"/>
    </row>
    <row r="28" spans="1:20" s="158" customFormat="1" ht="15" customHeight="1">
      <c r="A28" s="150">
        <v>3</v>
      </c>
      <c r="B28" s="133" t="s">
        <v>225</v>
      </c>
      <c r="C28" s="134"/>
      <c r="D28" s="178">
        <v>2011</v>
      </c>
      <c r="E28" s="149" t="s">
        <v>304</v>
      </c>
      <c r="F28" s="139">
        <v>47.5</v>
      </c>
      <c r="G28" s="288" t="s">
        <v>152</v>
      </c>
      <c r="H28" s="178">
        <v>10</v>
      </c>
      <c r="I28" s="288">
        <v>1.05</v>
      </c>
      <c r="J28" s="178">
        <v>73</v>
      </c>
      <c r="K28" s="178">
        <v>157</v>
      </c>
      <c r="L28" s="284">
        <f t="shared" si="0"/>
        <v>151.5</v>
      </c>
      <c r="M28" s="284">
        <f t="shared" si="1"/>
        <v>159.07500000000002</v>
      </c>
      <c r="N28" s="149" t="s">
        <v>304</v>
      </c>
      <c r="O28" s="288">
        <v>8</v>
      </c>
      <c r="P28" s="133" t="s">
        <v>155</v>
      </c>
      <c r="Q28" s="305"/>
    </row>
    <row r="29" spans="1:20" s="158" customFormat="1" ht="15" customHeight="1">
      <c r="A29" s="150"/>
      <c r="B29" s="286"/>
      <c r="C29" s="283"/>
      <c r="D29" s="54"/>
      <c r="E29" s="55"/>
      <c r="F29" s="139"/>
      <c r="G29" s="284" t="s">
        <v>102</v>
      </c>
      <c r="H29" s="175"/>
      <c r="I29" s="288"/>
      <c r="J29" s="175"/>
      <c r="K29" s="175"/>
      <c r="L29" s="284"/>
      <c r="M29" s="284"/>
      <c r="N29" s="175"/>
      <c r="O29" s="288"/>
      <c r="P29" s="195"/>
      <c r="Q29" s="196"/>
    </row>
    <row r="30" spans="1:20" s="158" customFormat="1" ht="15" customHeight="1">
      <c r="A30" s="150">
        <v>1</v>
      </c>
      <c r="B30" s="212" t="s">
        <v>232</v>
      </c>
      <c r="C30" s="212"/>
      <c r="D30" s="284">
        <v>2010</v>
      </c>
      <c r="E30" s="284" t="s">
        <v>233</v>
      </c>
      <c r="F30" s="139">
        <v>67.7</v>
      </c>
      <c r="G30" s="288" t="s">
        <v>234</v>
      </c>
      <c r="H30" s="284">
        <v>16</v>
      </c>
      <c r="I30" s="288">
        <v>4</v>
      </c>
      <c r="J30" s="284">
        <v>85</v>
      </c>
      <c r="K30" s="284">
        <v>109</v>
      </c>
      <c r="L30" s="284">
        <f t="shared" ref="L30:L43" si="2">K30/2+J30</f>
        <v>139.5</v>
      </c>
      <c r="M30" s="284">
        <f t="shared" ref="M30:M43" si="3">L30*I30</f>
        <v>558</v>
      </c>
      <c r="N30" s="284" t="s">
        <v>319</v>
      </c>
      <c r="O30" s="288">
        <v>20</v>
      </c>
      <c r="P30" s="194" t="s">
        <v>235</v>
      </c>
      <c r="Q30" s="290"/>
    </row>
    <row r="31" spans="1:20" s="158" customFormat="1" ht="15" customHeight="1">
      <c r="A31" s="150">
        <v>2</v>
      </c>
      <c r="B31" s="286" t="s">
        <v>284</v>
      </c>
      <c r="C31" s="283"/>
      <c r="D31" s="54">
        <v>2010</v>
      </c>
      <c r="E31" s="149" t="s">
        <v>304</v>
      </c>
      <c r="F31" s="139">
        <v>64.8</v>
      </c>
      <c r="G31" s="284" t="s">
        <v>278</v>
      </c>
      <c r="H31" s="175">
        <v>16</v>
      </c>
      <c r="I31" s="288">
        <v>4</v>
      </c>
      <c r="J31" s="175">
        <v>45</v>
      </c>
      <c r="K31" s="175">
        <v>90</v>
      </c>
      <c r="L31" s="284">
        <f t="shared" si="2"/>
        <v>90</v>
      </c>
      <c r="M31" s="284">
        <f t="shared" si="3"/>
        <v>360</v>
      </c>
      <c r="N31" s="175" t="s">
        <v>312</v>
      </c>
      <c r="O31" s="288">
        <v>18</v>
      </c>
      <c r="P31" s="195" t="s">
        <v>285</v>
      </c>
      <c r="Q31" s="196"/>
    </row>
    <row r="32" spans="1:20" s="158" customFormat="1">
      <c r="A32" s="150">
        <v>3</v>
      </c>
      <c r="B32" s="212" t="s">
        <v>246</v>
      </c>
      <c r="C32" s="212"/>
      <c r="D32" s="284">
        <v>2011</v>
      </c>
      <c r="E32" s="149" t="s">
        <v>304</v>
      </c>
      <c r="F32" s="139">
        <v>50.5</v>
      </c>
      <c r="G32" s="288" t="s">
        <v>176</v>
      </c>
      <c r="H32" s="284">
        <v>12</v>
      </c>
      <c r="I32" s="288">
        <v>1.5</v>
      </c>
      <c r="J32" s="284">
        <v>117</v>
      </c>
      <c r="K32" s="284">
        <v>136</v>
      </c>
      <c r="L32" s="284">
        <f t="shared" si="2"/>
        <v>185</v>
      </c>
      <c r="M32" s="284">
        <f t="shared" si="3"/>
        <v>277.5</v>
      </c>
      <c r="N32" s="149" t="s">
        <v>304</v>
      </c>
      <c r="O32" s="288">
        <v>14</v>
      </c>
      <c r="P32" s="194" t="s">
        <v>177</v>
      </c>
      <c r="Q32" s="290"/>
    </row>
    <row r="33" spans="1:17" s="158" customFormat="1" ht="15" customHeight="1">
      <c r="A33" s="150">
        <v>4</v>
      </c>
      <c r="B33" s="212" t="s">
        <v>247</v>
      </c>
      <c r="C33" s="212"/>
      <c r="D33" s="284">
        <v>2010</v>
      </c>
      <c r="E33" s="149" t="s">
        <v>304</v>
      </c>
      <c r="F33" s="139">
        <v>63.9</v>
      </c>
      <c r="G33" s="288" t="s">
        <v>176</v>
      </c>
      <c r="H33" s="284">
        <v>12</v>
      </c>
      <c r="I33" s="288">
        <v>1.5</v>
      </c>
      <c r="J33" s="284">
        <v>108</v>
      </c>
      <c r="K33" s="284">
        <v>134</v>
      </c>
      <c r="L33" s="284">
        <f t="shared" si="2"/>
        <v>175</v>
      </c>
      <c r="M33" s="284">
        <f t="shared" si="3"/>
        <v>262.5</v>
      </c>
      <c r="N33" s="149" t="s">
        <v>304</v>
      </c>
      <c r="O33" s="288">
        <v>13</v>
      </c>
      <c r="P33" s="194" t="s">
        <v>177</v>
      </c>
      <c r="Q33" s="290"/>
    </row>
    <row r="34" spans="1:17" s="158" customFormat="1" ht="15" customHeight="1">
      <c r="A34" s="150">
        <v>5</v>
      </c>
      <c r="B34" s="212" t="s">
        <v>228</v>
      </c>
      <c r="C34" s="212"/>
      <c r="D34" s="284">
        <v>2010</v>
      </c>
      <c r="E34" s="149" t="s">
        <v>304</v>
      </c>
      <c r="F34" s="139">
        <v>55.9</v>
      </c>
      <c r="G34" s="288" t="s">
        <v>149</v>
      </c>
      <c r="H34" s="284">
        <v>14</v>
      </c>
      <c r="I34" s="288">
        <v>2</v>
      </c>
      <c r="J34" s="284">
        <v>60</v>
      </c>
      <c r="K34" s="284">
        <v>101</v>
      </c>
      <c r="L34" s="284">
        <f t="shared" si="2"/>
        <v>110.5</v>
      </c>
      <c r="M34" s="284">
        <f t="shared" si="3"/>
        <v>221</v>
      </c>
      <c r="N34" s="149" t="s">
        <v>304</v>
      </c>
      <c r="O34" s="288">
        <v>12</v>
      </c>
      <c r="P34" s="194" t="s">
        <v>229</v>
      </c>
      <c r="Q34" s="290"/>
    </row>
    <row r="35" spans="1:17" s="158" customFormat="1" ht="15" customHeight="1">
      <c r="A35" s="150">
        <v>6</v>
      </c>
      <c r="B35" s="212" t="s">
        <v>236</v>
      </c>
      <c r="C35" s="212"/>
      <c r="D35" s="284">
        <v>2010</v>
      </c>
      <c r="E35" s="149" t="s">
        <v>304</v>
      </c>
      <c r="F35" s="139">
        <v>52.9</v>
      </c>
      <c r="G35" s="288" t="s">
        <v>234</v>
      </c>
      <c r="H35" s="284">
        <v>12</v>
      </c>
      <c r="I35" s="288">
        <v>1.5</v>
      </c>
      <c r="J35" s="284">
        <v>67</v>
      </c>
      <c r="K35" s="284">
        <v>105</v>
      </c>
      <c r="L35" s="284">
        <f t="shared" si="2"/>
        <v>119.5</v>
      </c>
      <c r="M35" s="284">
        <f t="shared" si="3"/>
        <v>179.25</v>
      </c>
      <c r="N35" s="149" t="s">
        <v>304</v>
      </c>
      <c r="O35" s="288">
        <v>11</v>
      </c>
      <c r="P35" s="194" t="s">
        <v>235</v>
      </c>
      <c r="Q35" s="290"/>
    </row>
    <row r="36" spans="1:17" s="158" customFormat="1" ht="15" customHeight="1">
      <c r="A36" s="150">
        <v>7</v>
      </c>
      <c r="B36" s="212" t="s">
        <v>230</v>
      </c>
      <c r="C36" s="212"/>
      <c r="D36" s="284">
        <v>2011</v>
      </c>
      <c r="E36" s="149" t="s">
        <v>304</v>
      </c>
      <c r="F36" s="139">
        <v>54.1</v>
      </c>
      <c r="G36" s="288" t="s">
        <v>149</v>
      </c>
      <c r="H36" s="284">
        <v>12</v>
      </c>
      <c r="I36" s="288">
        <v>1.5</v>
      </c>
      <c r="J36" s="284">
        <v>39</v>
      </c>
      <c r="K36" s="284">
        <v>133</v>
      </c>
      <c r="L36" s="284">
        <f t="shared" si="2"/>
        <v>105.5</v>
      </c>
      <c r="M36" s="284">
        <f t="shared" si="3"/>
        <v>158.25</v>
      </c>
      <c r="N36" s="149" t="s">
        <v>304</v>
      </c>
      <c r="O36" s="288">
        <v>7</v>
      </c>
      <c r="P36" s="194" t="s">
        <v>229</v>
      </c>
      <c r="Q36" s="290"/>
    </row>
    <row r="37" spans="1:17" s="158" customFormat="1" ht="15" customHeight="1">
      <c r="A37" s="150">
        <v>8</v>
      </c>
      <c r="B37" s="185" t="s">
        <v>223</v>
      </c>
      <c r="C37" s="185"/>
      <c r="D37" s="54">
        <v>2011</v>
      </c>
      <c r="E37" s="149" t="s">
        <v>304</v>
      </c>
      <c r="F37" s="139">
        <v>50.7</v>
      </c>
      <c r="G37" s="284" t="s">
        <v>148</v>
      </c>
      <c r="H37" s="175">
        <v>14</v>
      </c>
      <c r="I37" s="288">
        <v>2</v>
      </c>
      <c r="J37" s="175">
        <v>30</v>
      </c>
      <c r="K37" s="175">
        <v>93</v>
      </c>
      <c r="L37" s="284">
        <f t="shared" si="2"/>
        <v>76.5</v>
      </c>
      <c r="M37" s="284">
        <f t="shared" si="3"/>
        <v>153</v>
      </c>
      <c r="N37" s="149" t="s">
        <v>304</v>
      </c>
      <c r="O37" s="288">
        <v>6</v>
      </c>
      <c r="P37" s="156" t="s">
        <v>320</v>
      </c>
      <c r="Q37" s="303"/>
    </row>
    <row r="38" spans="1:17" s="158" customFormat="1" ht="15" customHeight="1">
      <c r="A38" s="150">
        <v>9</v>
      </c>
      <c r="B38" s="212" t="s">
        <v>226</v>
      </c>
      <c r="C38" s="212"/>
      <c r="D38" s="284">
        <v>2011</v>
      </c>
      <c r="E38" s="149" t="s">
        <v>304</v>
      </c>
      <c r="F38" s="139">
        <v>53.6</v>
      </c>
      <c r="G38" s="288" t="s">
        <v>152</v>
      </c>
      <c r="H38" s="284">
        <v>10</v>
      </c>
      <c r="I38" s="288">
        <v>1</v>
      </c>
      <c r="J38" s="284">
        <v>68</v>
      </c>
      <c r="K38" s="284">
        <v>136</v>
      </c>
      <c r="L38" s="284">
        <f t="shared" si="2"/>
        <v>136</v>
      </c>
      <c r="M38" s="284">
        <f t="shared" si="3"/>
        <v>136</v>
      </c>
      <c r="N38" s="149" t="s">
        <v>304</v>
      </c>
      <c r="O38" s="288">
        <v>5</v>
      </c>
      <c r="P38" s="194" t="s">
        <v>155</v>
      </c>
      <c r="Q38" s="290"/>
    </row>
    <row r="39" spans="1:17" s="158" customFormat="1" ht="15" customHeight="1">
      <c r="A39" s="150">
        <v>10</v>
      </c>
      <c r="B39" s="287" t="s">
        <v>297</v>
      </c>
      <c r="C39" s="287"/>
      <c r="D39" s="284">
        <v>2010</v>
      </c>
      <c r="E39" s="149" t="s">
        <v>304</v>
      </c>
      <c r="F39" s="139">
        <v>50.6</v>
      </c>
      <c r="G39" s="288" t="s">
        <v>293</v>
      </c>
      <c r="H39" s="284">
        <v>12</v>
      </c>
      <c r="I39" s="288">
        <v>1.5</v>
      </c>
      <c r="J39" s="284">
        <v>43</v>
      </c>
      <c r="K39" s="284">
        <v>79</v>
      </c>
      <c r="L39" s="284">
        <f t="shared" si="2"/>
        <v>82.5</v>
      </c>
      <c r="M39" s="284">
        <f t="shared" si="3"/>
        <v>123.75</v>
      </c>
      <c r="N39" s="149" t="s">
        <v>304</v>
      </c>
      <c r="O39" s="288">
        <v>4</v>
      </c>
      <c r="P39" s="283" t="s">
        <v>294</v>
      </c>
      <c r="Q39" s="304"/>
    </row>
    <row r="40" spans="1:17" s="158" customFormat="1" ht="15" customHeight="1">
      <c r="A40" s="150">
        <v>11</v>
      </c>
      <c r="B40" s="212" t="s">
        <v>248</v>
      </c>
      <c r="C40" s="212"/>
      <c r="D40" s="284">
        <v>2010</v>
      </c>
      <c r="E40" s="149" t="s">
        <v>304</v>
      </c>
      <c r="F40" s="139">
        <v>77.099999999999994</v>
      </c>
      <c r="G40" s="288" t="s">
        <v>176</v>
      </c>
      <c r="H40" s="284">
        <v>12</v>
      </c>
      <c r="I40" s="288">
        <v>1.5</v>
      </c>
      <c r="J40" s="284">
        <v>41</v>
      </c>
      <c r="K40" s="284">
        <v>79</v>
      </c>
      <c r="L40" s="284">
        <f t="shared" si="2"/>
        <v>80.5</v>
      </c>
      <c r="M40" s="284">
        <f t="shared" si="3"/>
        <v>120.75</v>
      </c>
      <c r="N40" s="149" t="s">
        <v>304</v>
      </c>
      <c r="O40" s="288">
        <v>3</v>
      </c>
      <c r="P40" s="194" t="s">
        <v>177</v>
      </c>
      <c r="Q40" s="290"/>
    </row>
    <row r="41" spans="1:17" s="158" customFormat="1" ht="15" customHeight="1">
      <c r="A41" s="150">
        <v>12</v>
      </c>
      <c r="B41" s="212" t="s">
        <v>227</v>
      </c>
      <c r="C41" s="212"/>
      <c r="D41" s="284">
        <v>2011</v>
      </c>
      <c r="E41" s="149" t="s">
        <v>304</v>
      </c>
      <c r="F41" s="139">
        <v>54.3</v>
      </c>
      <c r="G41" s="288" t="s">
        <v>176</v>
      </c>
      <c r="H41" s="284">
        <v>12</v>
      </c>
      <c r="I41" s="288">
        <v>1.5</v>
      </c>
      <c r="J41" s="284">
        <v>51</v>
      </c>
      <c r="K41" s="284">
        <v>48</v>
      </c>
      <c r="L41" s="284">
        <f t="shared" si="2"/>
        <v>75</v>
      </c>
      <c r="M41" s="284">
        <f t="shared" si="3"/>
        <v>112.5</v>
      </c>
      <c r="N41" s="149" t="s">
        <v>304</v>
      </c>
      <c r="O41" s="288">
        <v>1</v>
      </c>
      <c r="P41" s="194" t="s">
        <v>177</v>
      </c>
      <c r="Q41" s="290"/>
    </row>
    <row r="42" spans="1:17" s="158" customFormat="1" ht="15" customHeight="1">
      <c r="A42" s="150">
        <v>13</v>
      </c>
      <c r="B42" s="194" t="s">
        <v>224</v>
      </c>
      <c r="C42" s="194"/>
      <c r="D42" s="178">
        <v>2011</v>
      </c>
      <c r="E42" s="149" t="s">
        <v>304</v>
      </c>
      <c r="F42" s="139">
        <v>75.8</v>
      </c>
      <c r="G42" s="288" t="s">
        <v>152</v>
      </c>
      <c r="H42" s="178">
        <v>8</v>
      </c>
      <c r="I42" s="288">
        <v>0.75</v>
      </c>
      <c r="J42" s="178">
        <v>46</v>
      </c>
      <c r="K42" s="178">
        <v>84</v>
      </c>
      <c r="L42" s="284">
        <f t="shared" si="2"/>
        <v>88</v>
      </c>
      <c r="M42" s="284">
        <f t="shared" si="3"/>
        <v>66</v>
      </c>
      <c r="N42" s="149" t="s">
        <v>304</v>
      </c>
      <c r="O42" s="288"/>
      <c r="P42" s="194" t="s">
        <v>155</v>
      </c>
      <c r="Q42" s="290"/>
    </row>
    <row r="43" spans="1:17" s="158" customFormat="1" ht="15" customHeight="1" thickBot="1">
      <c r="A43" s="319">
        <v>14</v>
      </c>
      <c r="B43" s="320" t="s">
        <v>292</v>
      </c>
      <c r="C43" s="320"/>
      <c r="D43" s="227">
        <v>2010</v>
      </c>
      <c r="E43" s="285" t="s">
        <v>304</v>
      </c>
      <c r="F43" s="224">
        <v>71.099999999999994</v>
      </c>
      <c r="G43" s="227" t="s">
        <v>293</v>
      </c>
      <c r="H43" s="227">
        <v>8</v>
      </c>
      <c r="I43" s="227">
        <v>0.75</v>
      </c>
      <c r="J43" s="227">
        <v>22</v>
      </c>
      <c r="K43" s="227">
        <v>90</v>
      </c>
      <c r="L43" s="225">
        <f t="shared" si="2"/>
        <v>67</v>
      </c>
      <c r="M43" s="225">
        <f t="shared" si="3"/>
        <v>50.25</v>
      </c>
      <c r="N43" s="285" t="s">
        <v>304</v>
      </c>
      <c r="O43" s="321"/>
      <c r="P43" s="321" t="s">
        <v>294</v>
      </c>
      <c r="Q43" s="322"/>
    </row>
    <row r="44" spans="1:17" ht="16.2">
      <c r="A44" s="29" t="s">
        <v>34</v>
      </c>
      <c r="B44" s="30"/>
      <c r="C44" s="30"/>
      <c r="F44" s="4" t="s">
        <v>76</v>
      </c>
      <c r="H44" s="29" t="s">
        <v>37</v>
      </c>
      <c r="L44" s="2"/>
      <c r="M44" s="2"/>
      <c r="N44" s="1"/>
      <c r="O44" s="4" t="s">
        <v>4</v>
      </c>
    </row>
    <row r="45" spans="1:17" ht="16.2">
      <c r="A45" s="29" t="s">
        <v>35</v>
      </c>
      <c r="B45" s="30"/>
      <c r="C45" s="30"/>
      <c r="F45" s="4" t="s">
        <v>72</v>
      </c>
      <c r="H45" s="29" t="s">
        <v>37</v>
      </c>
      <c r="L45" s="2"/>
      <c r="M45" s="2"/>
      <c r="N45" s="1"/>
      <c r="O45" s="4" t="s">
        <v>5</v>
      </c>
    </row>
    <row r="46" spans="1:17" ht="18.75" customHeight="1">
      <c r="A46" s="3"/>
      <c r="B46" s="2"/>
      <c r="C46" s="2"/>
      <c r="D46" s="19"/>
      <c r="E46" s="19"/>
      <c r="F46" s="19"/>
      <c r="G46" s="2"/>
      <c r="H46" s="18"/>
      <c r="I46" s="19"/>
      <c r="J46" s="19"/>
      <c r="K46" s="19"/>
      <c r="L46" s="19"/>
      <c r="N46" s="31"/>
      <c r="O46" s="2"/>
      <c r="P46" s="2"/>
      <c r="Q46" s="2"/>
    </row>
  </sheetData>
  <sortState ref="A30:S43">
    <sortCondition descending="1" ref="M30:M43"/>
  </sortState>
  <mergeCells count="23">
    <mergeCell ref="P11:Q12"/>
    <mergeCell ref="J11:J12"/>
    <mergeCell ref="K11:K12"/>
    <mergeCell ref="L11:L12"/>
    <mergeCell ref="M11:M12"/>
    <mergeCell ref="N11:N12"/>
    <mergeCell ref="O11:O12"/>
    <mergeCell ref="E4:N4"/>
    <mergeCell ref="A5:C6"/>
    <mergeCell ref="E5:N5"/>
    <mergeCell ref="E6:N6"/>
    <mergeCell ref="A7:C7"/>
    <mergeCell ref="L7:Q7"/>
    <mergeCell ref="E8:I8"/>
    <mergeCell ref="E9:I9"/>
    <mergeCell ref="A11:A12"/>
    <mergeCell ref="B11:C12"/>
    <mergeCell ref="D11:D12"/>
    <mergeCell ref="E11:E12"/>
    <mergeCell ref="F11:F12"/>
    <mergeCell ref="G11:G12"/>
    <mergeCell ref="H11:H12"/>
    <mergeCell ref="I11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topLeftCell="A28" zoomScaleNormal="100" workbookViewId="0">
      <selection activeCell="E5" sqref="E5:N5"/>
    </sheetView>
  </sheetViews>
  <sheetFormatPr defaultColWidth="9.109375" defaultRowHeight="14.4"/>
  <cols>
    <col min="1" max="1" width="5.33203125" style="20" customWidth="1"/>
    <col min="2" max="2" width="11.109375" style="20" customWidth="1"/>
    <col min="3" max="3" width="8.6640625" style="20" customWidth="1"/>
    <col min="4" max="4" width="7.5546875" style="20" customWidth="1"/>
    <col min="5" max="5" width="5.88671875" style="20" customWidth="1"/>
    <col min="6" max="6" width="7" style="20" customWidth="1"/>
    <col min="7" max="7" width="31.33203125" style="20" customWidth="1"/>
    <col min="8" max="8" width="6.44140625" style="11" customWidth="1"/>
    <col min="9" max="12" width="6.44140625" style="20" customWidth="1"/>
    <col min="13" max="13" width="6.33203125" style="20" customWidth="1"/>
    <col min="14" max="14" width="5.88671875" style="11" customWidth="1"/>
    <col min="15" max="15" width="7.109375" style="20" customWidth="1"/>
    <col min="16" max="16" width="7.88671875" style="20" customWidth="1"/>
    <col min="17" max="17" width="8.44140625" style="20" customWidth="1"/>
    <col min="18" max="18" width="9.109375" style="20"/>
    <col min="19" max="19" width="18.33203125" style="20" customWidth="1"/>
    <col min="20" max="20" width="11.109375" style="20" customWidth="1"/>
    <col min="21" max="16384" width="9.109375" style="20"/>
  </cols>
  <sheetData>
    <row r="1" spans="1:23" ht="15.6">
      <c r="A1" s="21"/>
      <c r="B1" s="21"/>
      <c r="C1" s="21"/>
      <c r="D1" s="21"/>
      <c r="E1" s="21"/>
      <c r="F1" s="21"/>
      <c r="G1" s="21" t="s">
        <v>18</v>
      </c>
      <c r="H1" s="35"/>
      <c r="I1" s="21"/>
      <c r="J1" s="21"/>
      <c r="K1" s="21"/>
      <c r="L1" s="21"/>
      <c r="M1" s="21"/>
      <c r="N1" s="21"/>
      <c r="O1" s="21"/>
      <c r="P1" s="21"/>
      <c r="Q1" s="35"/>
    </row>
    <row r="2" spans="1:23" ht="15.6">
      <c r="A2" s="21"/>
      <c r="B2" s="21"/>
      <c r="C2" s="21"/>
      <c r="D2" s="21"/>
      <c r="E2" s="21"/>
      <c r="F2" s="21"/>
      <c r="G2" s="21" t="s">
        <v>17</v>
      </c>
      <c r="H2" s="35"/>
      <c r="I2" s="21"/>
      <c r="J2" s="21"/>
      <c r="K2" s="21"/>
      <c r="L2" s="21"/>
      <c r="M2" s="21"/>
      <c r="N2" s="21"/>
      <c r="O2" s="21"/>
      <c r="P2" s="21"/>
      <c r="Q2" s="35"/>
    </row>
    <row r="3" spans="1:23" ht="15.6">
      <c r="A3" s="80"/>
      <c r="B3" s="80"/>
      <c r="C3" s="80"/>
      <c r="D3" s="80"/>
      <c r="E3" s="80"/>
      <c r="F3" s="80"/>
      <c r="G3" s="80"/>
      <c r="H3" s="14"/>
      <c r="I3" s="80"/>
      <c r="J3" s="80"/>
      <c r="K3" s="80"/>
      <c r="L3" s="80"/>
      <c r="M3" s="80"/>
      <c r="N3" s="80"/>
      <c r="O3" s="80"/>
      <c r="P3" s="80"/>
      <c r="Q3" s="14"/>
    </row>
    <row r="4" spans="1:23" ht="17.399999999999999">
      <c r="A4" s="40" t="s">
        <v>73</v>
      </c>
      <c r="B4" s="40"/>
      <c r="C4" s="40"/>
      <c r="D4" s="21"/>
      <c r="E4" s="371" t="s">
        <v>19</v>
      </c>
      <c r="F4" s="371"/>
      <c r="G4" s="371"/>
      <c r="H4" s="371"/>
      <c r="I4" s="371"/>
      <c r="J4" s="371"/>
      <c r="K4" s="371"/>
      <c r="L4" s="371"/>
      <c r="M4" s="371"/>
      <c r="N4" s="372"/>
      <c r="O4" s="41" t="s">
        <v>124</v>
      </c>
      <c r="P4" s="34"/>
      <c r="Q4" s="38"/>
    </row>
    <row r="5" spans="1:23" ht="17.399999999999999">
      <c r="A5" s="373" t="s">
        <v>36</v>
      </c>
      <c r="B5" s="374"/>
      <c r="C5" s="375"/>
      <c r="D5" s="22"/>
      <c r="E5" s="371" t="s">
        <v>84</v>
      </c>
      <c r="F5" s="371"/>
      <c r="G5" s="371"/>
      <c r="H5" s="371"/>
      <c r="I5" s="371"/>
      <c r="J5" s="371"/>
      <c r="K5" s="371"/>
      <c r="L5" s="371"/>
      <c r="M5" s="371"/>
      <c r="N5" s="372"/>
      <c r="O5" s="28" t="s">
        <v>95</v>
      </c>
      <c r="P5" s="32"/>
      <c r="Q5" s="39"/>
    </row>
    <row r="6" spans="1:23" ht="15.6">
      <c r="A6" s="376"/>
      <c r="B6" s="377"/>
      <c r="C6" s="378"/>
      <c r="D6" s="23"/>
      <c r="E6" s="379" t="s">
        <v>75</v>
      </c>
      <c r="F6" s="379"/>
      <c r="G6" s="379"/>
      <c r="H6" s="379"/>
      <c r="I6" s="379"/>
      <c r="J6" s="379"/>
      <c r="K6" s="379"/>
      <c r="L6" s="379"/>
      <c r="M6" s="379"/>
      <c r="N6" s="379"/>
      <c r="O6" s="36" t="s">
        <v>20</v>
      </c>
    </row>
    <row r="7" spans="1:23">
      <c r="A7" s="380"/>
      <c r="B7" s="380"/>
      <c r="C7" s="380"/>
      <c r="D7" s="23"/>
      <c r="L7" s="381" t="s">
        <v>21</v>
      </c>
      <c r="M7" s="381"/>
      <c r="N7" s="381"/>
      <c r="O7" s="381"/>
      <c r="P7" s="381"/>
      <c r="Q7" s="382"/>
    </row>
    <row r="8" spans="1:23" ht="15.6">
      <c r="A8" s="15" t="s">
        <v>42</v>
      </c>
      <c r="B8" s="16"/>
      <c r="C8" s="24"/>
      <c r="D8" s="25"/>
      <c r="E8" s="383" t="s">
        <v>74</v>
      </c>
      <c r="F8" s="379"/>
      <c r="G8" s="379"/>
      <c r="H8" s="379"/>
      <c r="I8" s="379"/>
      <c r="J8" s="35"/>
      <c r="K8" s="33"/>
      <c r="L8" s="25" t="s">
        <v>7</v>
      </c>
      <c r="M8" s="25" t="s">
        <v>6</v>
      </c>
      <c r="N8" s="25" t="s">
        <v>3</v>
      </c>
      <c r="O8" s="37" t="s">
        <v>22</v>
      </c>
      <c r="P8" s="37" t="s">
        <v>9</v>
      </c>
      <c r="Q8" s="37" t="s">
        <v>23</v>
      </c>
    </row>
    <row r="9" spans="1:23" ht="15.6">
      <c r="A9" s="6" t="s">
        <v>24</v>
      </c>
      <c r="B9" s="16"/>
      <c r="C9" s="24"/>
      <c r="D9" s="25"/>
      <c r="E9" s="383" t="s">
        <v>103</v>
      </c>
      <c r="F9" s="379"/>
      <c r="G9" s="379"/>
      <c r="H9" s="379"/>
      <c r="I9" s="379"/>
      <c r="J9" s="35"/>
      <c r="K9" s="33"/>
      <c r="L9" s="25"/>
      <c r="M9" s="25"/>
      <c r="N9" s="25"/>
      <c r="O9" s="26"/>
      <c r="P9" s="26"/>
      <c r="Q9" s="26"/>
    </row>
    <row r="10" spans="1:23" ht="2.4" customHeight="1" thickBot="1">
      <c r="A10" s="4"/>
      <c r="B10" s="4"/>
      <c r="C10" s="4"/>
      <c r="D10" s="4"/>
      <c r="E10" s="4"/>
      <c r="F10" s="4"/>
      <c r="G10" s="4"/>
      <c r="H10" s="27"/>
      <c r="I10" s="4"/>
      <c r="J10" s="4"/>
      <c r="K10" s="4"/>
      <c r="L10" s="4"/>
      <c r="M10" s="4"/>
      <c r="N10" s="27"/>
      <c r="O10" s="4"/>
      <c r="P10" s="4"/>
      <c r="Q10" s="4"/>
    </row>
    <row r="11" spans="1:23">
      <c r="A11" s="384" t="s">
        <v>25</v>
      </c>
      <c r="B11" s="386" t="s">
        <v>26</v>
      </c>
      <c r="C11" s="387"/>
      <c r="D11" s="390" t="s">
        <v>27</v>
      </c>
      <c r="E11" s="392" t="s">
        <v>28</v>
      </c>
      <c r="F11" s="390" t="s">
        <v>41</v>
      </c>
      <c r="G11" s="390" t="s">
        <v>29</v>
      </c>
      <c r="H11" s="394" t="s">
        <v>38</v>
      </c>
      <c r="I11" s="394" t="s">
        <v>39</v>
      </c>
      <c r="J11" s="390" t="s">
        <v>30</v>
      </c>
      <c r="K11" s="394" t="s">
        <v>43</v>
      </c>
      <c r="L11" s="398" t="s">
        <v>44</v>
      </c>
      <c r="M11" s="390" t="s">
        <v>40</v>
      </c>
      <c r="N11" s="390" t="s">
        <v>45</v>
      </c>
      <c r="O11" s="390" t="s">
        <v>32</v>
      </c>
      <c r="P11" s="386" t="s">
        <v>33</v>
      </c>
      <c r="Q11" s="396"/>
    </row>
    <row r="12" spans="1:23" ht="43.2" customHeight="1" thickBot="1">
      <c r="A12" s="385"/>
      <c r="B12" s="388"/>
      <c r="C12" s="389"/>
      <c r="D12" s="391"/>
      <c r="E12" s="393"/>
      <c r="F12" s="391"/>
      <c r="G12" s="391"/>
      <c r="H12" s="395"/>
      <c r="I12" s="395"/>
      <c r="J12" s="391"/>
      <c r="K12" s="395"/>
      <c r="L12" s="399"/>
      <c r="M12" s="391"/>
      <c r="N12" s="391"/>
      <c r="O12" s="391"/>
      <c r="P12" s="388"/>
      <c r="Q12" s="397"/>
    </row>
    <row r="13" spans="1:23" s="158" customFormat="1" ht="15" customHeight="1">
      <c r="A13" s="306"/>
      <c r="B13" s="307"/>
      <c r="C13" s="308"/>
      <c r="D13" s="309"/>
      <c r="E13" s="309"/>
      <c r="F13" s="310"/>
      <c r="G13" s="309" t="s">
        <v>104</v>
      </c>
      <c r="H13" s="309"/>
      <c r="I13" s="311"/>
      <c r="J13" s="309"/>
      <c r="K13" s="309"/>
      <c r="L13" s="309"/>
      <c r="M13" s="309"/>
      <c r="N13" s="309"/>
      <c r="O13" s="311"/>
      <c r="P13" s="307"/>
      <c r="Q13" s="312"/>
      <c r="S13" s="313"/>
      <c r="T13" s="314"/>
      <c r="W13" s="313"/>
    </row>
    <row r="14" spans="1:23" s="158" customFormat="1" ht="15" customHeight="1">
      <c r="A14" s="188"/>
      <c r="B14" s="189"/>
      <c r="C14" s="190"/>
      <c r="D14" s="155"/>
      <c r="E14" s="155"/>
      <c r="F14" s="191"/>
      <c r="G14" s="155"/>
      <c r="H14" s="155"/>
      <c r="I14" s="192"/>
      <c r="J14" s="155"/>
      <c r="K14" s="155"/>
      <c r="L14" s="155"/>
      <c r="M14" s="155"/>
      <c r="N14" s="155"/>
      <c r="O14" s="192"/>
      <c r="P14" s="189"/>
      <c r="Q14" s="193"/>
      <c r="W14" s="313"/>
    </row>
    <row r="15" spans="1:23" s="158" customFormat="1" ht="15" customHeight="1">
      <c r="A15" s="150"/>
      <c r="B15" s="185"/>
      <c r="C15" s="194"/>
      <c r="D15" s="54"/>
      <c r="E15" s="55"/>
      <c r="F15" s="139"/>
      <c r="G15" s="284" t="s">
        <v>105</v>
      </c>
      <c r="H15" s="175"/>
      <c r="I15" s="288"/>
      <c r="J15" s="175"/>
      <c r="K15" s="175"/>
      <c r="L15" s="284"/>
      <c r="M15" s="284"/>
      <c r="N15" s="175"/>
      <c r="O15" s="288"/>
      <c r="P15" s="195"/>
      <c r="Q15" s="196"/>
    </row>
    <row r="16" spans="1:23" s="158" customFormat="1" ht="15" customHeight="1">
      <c r="A16" s="150">
        <v>1</v>
      </c>
      <c r="B16" s="151" t="s">
        <v>241</v>
      </c>
      <c r="C16" s="134"/>
      <c r="D16" s="135">
        <v>2014</v>
      </c>
      <c r="E16" s="149" t="s">
        <v>304</v>
      </c>
      <c r="F16" s="136">
        <v>30.7</v>
      </c>
      <c r="G16" s="153" t="s">
        <v>238</v>
      </c>
      <c r="H16" s="149">
        <v>6</v>
      </c>
      <c r="I16" s="154">
        <v>0.9</v>
      </c>
      <c r="J16" s="149">
        <v>105</v>
      </c>
      <c r="K16" s="149">
        <v>187</v>
      </c>
      <c r="L16" s="284">
        <f t="shared" ref="L16" si="0">K16/2+J16</f>
        <v>198.5</v>
      </c>
      <c r="M16" s="284">
        <f t="shared" ref="M16" si="1">L16*I16</f>
        <v>178.65</v>
      </c>
      <c r="N16" s="149" t="s">
        <v>304</v>
      </c>
      <c r="O16" s="154">
        <v>16</v>
      </c>
      <c r="P16" s="156" t="s">
        <v>235</v>
      </c>
      <c r="Q16" s="157"/>
      <c r="S16" s="313"/>
      <c r="T16" s="314"/>
    </row>
    <row r="17" spans="1:17" s="158" customFormat="1" ht="15" customHeight="1">
      <c r="A17" s="150">
        <v>2</v>
      </c>
      <c r="B17" s="151" t="s">
        <v>242</v>
      </c>
      <c r="C17" s="134"/>
      <c r="D17" s="135">
        <v>2013</v>
      </c>
      <c r="E17" s="149" t="s">
        <v>304</v>
      </c>
      <c r="F17" s="136">
        <v>29.4</v>
      </c>
      <c r="G17" s="153" t="s">
        <v>238</v>
      </c>
      <c r="H17" s="149">
        <v>6</v>
      </c>
      <c r="I17" s="154">
        <v>0.9</v>
      </c>
      <c r="J17" s="149">
        <v>101</v>
      </c>
      <c r="K17" s="149">
        <v>172</v>
      </c>
      <c r="L17" s="284">
        <f t="shared" ref="L17:L20" si="2">K17/2+J17</f>
        <v>187</v>
      </c>
      <c r="M17" s="284">
        <f t="shared" ref="M17:M20" si="3">L17*I17</f>
        <v>168.3</v>
      </c>
      <c r="N17" s="149" t="s">
        <v>304</v>
      </c>
      <c r="O17" s="154">
        <v>14</v>
      </c>
      <c r="P17" s="156" t="s">
        <v>235</v>
      </c>
      <c r="Q17" s="157"/>
    </row>
    <row r="18" spans="1:17" s="158" customFormat="1" ht="15" customHeight="1">
      <c r="A18" s="150">
        <v>3</v>
      </c>
      <c r="B18" s="151" t="s">
        <v>245</v>
      </c>
      <c r="C18" s="134"/>
      <c r="D18" s="135">
        <v>2012</v>
      </c>
      <c r="E18" s="149" t="s">
        <v>304</v>
      </c>
      <c r="F18" s="136">
        <v>31.5</v>
      </c>
      <c r="G18" s="153" t="s">
        <v>176</v>
      </c>
      <c r="H18" s="149">
        <v>6</v>
      </c>
      <c r="I18" s="154">
        <v>0.9</v>
      </c>
      <c r="J18" s="149">
        <v>95</v>
      </c>
      <c r="K18" s="149">
        <v>111</v>
      </c>
      <c r="L18" s="284">
        <f t="shared" si="2"/>
        <v>150.5</v>
      </c>
      <c r="M18" s="284">
        <f t="shared" si="3"/>
        <v>135.45000000000002</v>
      </c>
      <c r="N18" s="149" t="s">
        <v>304</v>
      </c>
      <c r="O18" s="154">
        <v>12</v>
      </c>
      <c r="P18" s="156" t="s">
        <v>177</v>
      </c>
      <c r="Q18" s="157"/>
    </row>
    <row r="19" spans="1:17" s="158" customFormat="1" ht="15" customHeight="1">
      <c r="A19" s="159"/>
      <c r="B19" s="160"/>
      <c r="C19" s="161"/>
      <c r="D19" s="135"/>
      <c r="E19" s="152"/>
      <c r="F19" s="136"/>
      <c r="G19" s="153" t="s">
        <v>106</v>
      </c>
      <c r="H19" s="149"/>
      <c r="I19" s="154"/>
      <c r="J19" s="149"/>
      <c r="K19" s="149"/>
      <c r="L19" s="284"/>
      <c r="M19" s="284"/>
      <c r="N19" s="175"/>
      <c r="O19" s="154"/>
      <c r="P19" s="162"/>
      <c r="Q19" s="163"/>
    </row>
    <row r="20" spans="1:17" s="158" customFormat="1" ht="15" customHeight="1">
      <c r="A20" s="159">
        <v>1</v>
      </c>
      <c r="B20" s="164" t="s">
        <v>243</v>
      </c>
      <c r="C20" s="165"/>
      <c r="D20" s="135">
        <v>2013</v>
      </c>
      <c r="E20" s="149" t="s">
        <v>304</v>
      </c>
      <c r="F20" s="136">
        <v>34.299999999999997</v>
      </c>
      <c r="G20" s="153" t="s">
        <v>238</v>
      </c>
      <c r="H20" s="149">
        <v>8</v>
      </c>
      <c r="I20" s="154">
        <v>1.1000000000000001</v>
      </c>
      <c r="J20" s="149">
        <v>92</v>
      </c>
      <c r="K20" s="149">
        <v>191</v>
      </c>
      <c r="L20" s="284">
        <f t="shared" si="2"/>
        <v>187.5</v>
      </c>
      <c r="M20" s="284">
        <f t="shared" si="3"/>
        <v>206.25000000000003</v>
      </c>
      <c r="N20" s="149" t="s">
        <v>304</v>
      </c>
      <c r="O20" s="154">
        <v>18</v>
      </c>
      <c r="P20" s="166" t="s">
        <v>235</v>
      </c>
      <c r="Q20" s="167"/>
    </row>
    <row r="21" spans="1:17" s="158" customFormat="1" ht="15" customHeight="1">
      <c r="A21" s="159"/>
      <c r="B21" s="160"/>
      <c r="C21" s="161"/>
      <c r="D21" s="135"/>
      <c r="E21" s="152"/>
      <c r="F21" s="136"/>
      <c r="G21" s="153" t="s">
        <v>107</v>
      </c>
      <c r="H21" s="149"/>
      <c r="I21" s="154"/>
      <c r="J21" s="149"/>
      <c r="K21" s="149"/>
      <c r="L21" s="284"/>
      <c r="M21" s="284"/>
      <c r="N21" s="175"/>
      <c r="O21" s="154"/>
      <c r="P21" s="162"/>
      <c r="Q21" s="163"/>
    </row>
    <row r="22" spans="1:17" s="158" customFormat="1" ht="15" customHeight="1">
      <c r="A22" s="159">
        <v>1</v>
      </c>
      <c r="B22" s="164" t="s">
        <v>244</v>
      </c>
      <c r="C22" s="165"/>
      <c r="D22" s="135">
        <v>2013</v>
      </c>
      <c r="E22" s="149" t="s">
        <v>304</v>
      </c>
      <c r="F22" s="136">
        <v>38.9</v>
      </c>
      <c r="G22" s="153" t="s">
        <v>238</v>
      </c>
      <c r="H22" s="149">
        <v>6</v>
      </c>
      <c r="I22" s="154">
        <v>0.78800000000000003</v>
      </c>
      <c r="J22" s="149">
        <v>81</v>
      </c>
      <c r="K22" s="149">
        <v>181</v>
      </c>
      <c r="L22" s="284">
        <f t="shared" ref="L22:L30" si="4">K22/2+J22</f>
        <v>171.5</v>
      </c>
      <c r="M22" s="284">
        <f t="shared" ref="M22:M30" si="5">L22*I22</f>
        <v>135.142</v>
      </c>
      <c r="N22" s="149" t="s">
        <v>304</v>
      </c>
      <c r="O22" s="154">
        <v>11</v>
      </c>
      <c r="P22" s="166" t="s">
        <v>235</v>
      </c>
      <c r="Q22" s="167"/>
    </row>
    <row r="23" spans="1:17" s="158" customFormat="1" ht="15" customHeight="1">
      <c r="A23" s="159">
        <v>2</v>
      </c>
      <c r="B23" s="164" t="s">
        <v>257</v>
      </c>
      <c r="C23" s="165"/>
      <c r="D23" s="135">
        <v>2012</v>
      </c>
      <c r="E23" s="149" t="s">
        <v>304</v>
      </c>
      <c r="F23" s="136">
        <v>42.3</v>
      </c>
      <c r="G23" s="153" t="s">
        <v>152</v>
      </c>
      <c r="H23" s="149">
        <v>6</v>
      </c>
      <c r="I23" s="154">
        <v>0.78800000000000003</v>
      </c>
      <c r="J23" s="149">
        <v>83</v>
      </c>
      <c r="K23" s="149">
        <v>168</v>
      </c>
      <c r="L23" s="284">
        <f t="shared" si="4"/>
        <v>167</v>
      </c>
      <c r="M23" s="284">
        <f t="shared" si="5"/>
        <v>131.596</v>
      </c>
      <c r="N23" s="149" t="s">
        <v>304</v>
      </c>
      <c r="O23" s="154">
        <v>10</v>
      </c>
      <c r="P23" s="166" t="s">
        <v>155</v>
      </c>
      <c r="Q23" s="167"/>
    </row>
    <row r="24" spans="1:17" s="158" customFormat="1" ht="15" customHeight="1">
      <c r="A24" s="159">
        <v>3</v>
      </c>
      <c r="B24" s="164" t="s">
        <v>287</v>
      </c>
      <c r="C24" s="165"/>
      <c r="D24" s="135">
        <v>2012</v>
      </c>
      <c r="E24" s="149" t="s">
        <v>304</v>
      </c>
      <c r="F24" s="136">
        <v>42.3</v>
      </c>
      <c r="G24" s="153" t="s">
        <v>148</v>
      </c>
      <c r="H24" s="149">
        <v>8</v>
      </c>
      <c r="I24" s="154">
        <v>1</v>
      </c>
      <c r="J24" s="149">
        <v>5</v>
      </c>
      <c r="K24" s="149">
        <v>142</v>
      </c>
      <c r="L24" s="284">
        <f t="shared" si="4"/>
        <v>76</v>
      </c>
      <c r="M24" s="284">
        <f t="shared" si="5"/>
        <v>76</v>
      </c>
      <c r="N24" s="149" t="s">
        <v>304</v>
      </c>
      <c r="O24" s="154">
        <v>8</v>
      </c>
      <c r="P24" s="156" t="s">
        <v>320</v>
      </c>
      <c r="Q24" s="167"/>
    </row>
    <row r="25" spans="1:17" s="158" customFormat="1" ht="15" customHeight="1">
      <c r="A25" s="159">
        <v>4</v>
      </c>
      <c r="B25" s="164" t="s">
        <v>268</v>
      </c>
      <c r="C25" s="165"/>
      <c r="D25" s="135">
        <v>2012</v>
      </c>
      <c r="E25" s="149" t="s">
        <v>304</v>
      </c>
      <c r="F25" s="136">
        <v>40.299999999999997</v>
      </c>
      <c r="G25" s="153" t="s">
        <v>260</v>
      </c>
      <c r="H25" s="149">
        <v>6</v>
      </c>
      <c r="I25" s="154">
        <v>0.78800000000000003</v>
      </c>
      <c r="J25" s="149">
        <v>68</v>
      </c>
      <c r="K25" s="149">
        <v>172</v>
      </c>
      <c r="L25" s="284">
        <f t="shared" si="4"/>
        <v>154</v>
      </c>
      <c r="M25" s="284">
        <f t="shared" si="5"/>
        <v>121.352</v>
      </c>
      <c r="N25" s="149" t="s">
        <v>304</v>
      </c>
      <c r="O25" s="154">
        <v>6</v>
      </c>
      <c r="P25" s="166" t="s">
        <v>261</v>
      </c>
      <c r="Q25" s="167"/>
    </row>
    <row r="26" spans="1:17" s="158" customFormat="1" ht="15" customHeight="1">
      <c r="A26" s="159">
        <v>5</v>
      </c>
      <c r="B26" s="151" t="s">
        <v>231</v>
      </c>
      <c r="C26" s="134"/>
      <c r="D26" s="54">
        <v>2014</v>
      </c>
      <c r="E26" s="149" t="s">
        <v>304</v>
      </c>
      <c r="F26" s="139">
        <v>42.6</v>
      </c>
      <c r="G26" s="284" t="s">
        <v>238</v>
      </c>
      <c r="H26" s="175">
        <v>6</v>
      </c>
      <c r="I26" s="154">
        <v>0.78800000000000003</v>
      </c>
      <c r="J26" s="149">
        <v>87</v>
      </c>
      <c r="K26" s="149">
        <v>102</v>
      </c>
      <c r="L26" s="284">
        <f t="shared" si="4"/>
        <v>138</v>
      </c>
      <c r="M26" s="284">
        <f t="shared" si="5"/>
        <v>108.744</v>
      </c>
      <c r="N26" s="149" t="s">
        <v>304</v>
      </c>
      <c r="O26" s="154">
        <v>5</v>
      </c>
      <c r="P26" s="166" t="s">
        <v>235</v>
      </c>
      <c r="Q26" s="167"/>
    </row>
    <row r="27" spans="1:17" s="158" customFormat="1" ht="15" customHeight="1">
      <c r="A27" s="159">
        <v>6</v>
      </c>
      <c r="B27" s="164" t="s">
        <v>301</v>
      </c>
      <c r="C27" s="165"/>
      <c r="D27" s="135">
        <v>2012</v>
      </c>
      <c r="E27" s="149" t="s">
        <v>304</v>
      </c>
      <c r="F27" s="136">
        <v>42</v>
      </c>
      <c r="G27" s="153" t="s">
        <v>293</v>
      </c>
      <c r="H27" s="149">
        <v>10</v>
      </c>
      <c r="I27" s="154">
        <v>1.575</v>
      </c>
      <c r="J27" s="149">
        <v>17</v>
      </c>
      <c r="K27" s="149">
        <v>100</v>
      </c>
      <c r="L27" s="284">
        <f t="shared" si="4"/>
        <v>67</v>
      </c>
      <c r="M27" s="284">
        <f t="shared" si="5"/>
        <v>105.52499999999999</v>
      </c>
      <c r="N27" s="149" t="s">
        <v>304</v>
      </c>
      <c r="O27" s="154">
        <v>4</v>
      </c>
      <c r="P27" s="166" t="s">
        <v>294</v>
      </c>
      <c r="Q27" s="167"/>
    </row>
    <row r="28" spans="1:17" s="158" customFormat="1" ht="15" customHeight="1">
      <c r="A28" s="159">
        <v>7</v>
      </c>
      <c r="B28" s="173" t="s">
        <v>258</v>
      </c>
      <c r="C28" s="174"/>
      <c r="D28" s="153">
        <v>2012</v>
      </c>
      <c r="E28" s="149" t="s">
        <v>304</v>
      </c>
      <c r="F28" s="136">
        <v>42.3</v>
      </c>
      <c r="G28" s="153" t="s">
        <v>152</v>
      </c>
      <c r="H28" s="153">
        <v>6</v>
      </c>
      <c r="I28" s="154">
        <v>0.78800000000000003</v>
      </c>
      <c r="J28" s="153">
        <v>67</v>
      </c>
      <c r="K28" s="153">
        <v>114</v>
      </c>
      <c r="L28" s="284">
        <f t="shared" si="4"/>
        <v>124</v>
      </c>
      <c r="M28" s="284">
        <f t="shared" si="5"/>
        <v>97.712000000000003</v>
      </c>
      <c r="N28" s="149" t="s">
        <v>304</v>
      </c>
      <c r="O28" s="154">
        <v>3</v>
      </c>
      <c r="P28" s="176" t="s">
        <v>155</v>
      </c>
      <c r="Q28" s="177"/>
    </row>
    <row r="29" spans="1:17" s="158" customFormat="1" ht="15" customHeight="1">
      <c r="A29" s="159">
        <v>8</v>
      </c>
      <c r="B29" s="164" t="s">
        <v>288</v>
      </c>
      <c r="C29" s="165"/>
      <c r="D29" s="135">
        <v>2012</v>
      </c>
      <c r="E29" s="149" t="s">
        <v>304</v>
      </c>
      <c r="F29" s="136">
        <v>39.1</v>
      </c>
      <c r="G29" s="153" t="s">
        <v>148</v>
      </c>
      <c r="H29" s="149">
        <v>6</v>
      </c>
      <c r="I29" s="154">
        <v>0.78800000000000003</v>
      </c>
      <c r="J29" s="149">
        <v>46</v>
      </c>
      <c r="K29" s="149">
        <v>128</v>
      </c>
      <c r="L29" s="284">
        <f t="shared" si="4"/>
        <v>110</v>
      </c>
      <c r="M29" s="284">
        <f t="shared" si="5"/>
        <v>86.68</v>
      </c>
      <c r="N29" s="149" t="s">
        <v>304</v>
      </c>
      <c r="O29" s="154">
        <v>1</v>
      </c>
      <c r="P29" s="156" t="s">
        <v>320</v>
      </c>
      <c r="Q29" s="167"/>
    </row>
    <row r="30" spans="1:17" s="158" customFormat="1" ht="15" customHeight="1">
      <c r="A30" s="150">
        <v>9</v>
      </c>
      <c r="B30" s="133" t="s">
        <v>269</v>
      </c>
      <c r="C30" s="134"/>
      <c r="D30" s="288">
        <v>2013</v>
      </c>
      <c r="E30" s="149" t="s">
        <v>304</v>
      </c>
      <c r="F30" s="288">
        <v>39.799999999999997</v>
      </c>
      <c r="G30" s="161" t="s">
        <v>260</v>
      </c>
      <c r="H30" s="288">
        <v>6</v>
      </c>
      <c r="I30" s="154">
        <v>0.78800000000000003</v>
      </c>
      <c r="J30" s="175">
        <v>39</v>
      </c>
      <c r="K30" s="175">
        <v>30</v>
      </c>
      <c r="L30" s="284">
        <f t="shared" si="4"/>
        <v>54</v>
      </c>
      <c r="M30" s="284">
        <f t="shared" si="5"/>
        <v>42.552</v>
      </c>
      <c r="N30" s="149" t="s">
        <v>304</v>
      </c>
      <c r="O30" s="288"/>
      <c r="P30" s="156" t="s">
        <v>261</v>
      </c>
      <c r="Q30" s="157"/>
    </row>
    <row r="31" spans="1:17" s="158" customFormat="1" ht="15" customHeight="1">
      <c r="A31" s="159"/>
      <c r="B31" s="160"/>
      <c r="C31" s="161"/>
      <c r="D31" s="135"/>
      <c r="E31" s="152"/>
      <c r="F31" s="136"/>
      <c r="G31" s="153" t="s">
        <v>108</v>
      </c>
      <c r="H31" s="149"/>
      <c r="I31" s="154"/>
      <c r="J31" s="149"/>
      <c r="K31" s="149"/>
      <c r="L31" s="284"/>
      <c r="M31" s="284"/>
      <c r="N31" s="149"/>
      <c r="O31" s="154"/>
      <c r="P31" s="162"/>
      <c r="Q31" s="163"/>
    </row>
    <row r="32" spans="1:17" s="158" customFormat="1" ht="15" customHeight="1">
      <c r="A32" s="150">
        <v>1</v>
      </c>
      <c r="B32" s="133" t="s">
        <v>254</v>
      </c>
      <c r="C32" s="134"/>
      <c r="D32" s="178">
        <v>2012</v>
      </c>
      <c r="E32" s="149" t="s">
        <v>304</v>
      </c>
      <c r="F32" s="139">
        <v>45.6</v>
      </c>
      <c r="G32" s="153" t="s">
        <v>152</v>
      </c>
      <c r="H32" s="178">
        <v>14</v>
      </c>
      <c r="I32" s="154">
        <v>4</v>
      </c>
      <c r="J32" s="178">
        <v>23</v>
      </c>
      <c r="K32" s="178">
        <v>111</v>
      </c>
      <c r="L32" s="284">
        <f t="shared" ref="L32:L38" si="6">K32/2+J32</f>
        <v>78.5</v>
      </c>
      <c r="M32" s="284">
        <f t="shared" ref="M32:M38" si="7">L32*I32</f>
        <v>314</v>
      </c>
      <c r="N32" s="149" t="s">
        <v>304</v>
      </c>
      <c r="O32" s="288">
        <v>20</v>
      </c>
      <c r="P32" s="171" t="s">
        <v>155</v>
      </c>
      <c r="Q32" s="172"/>
    </row>
    <row r="33" spans="1:17" s="158" customFormat="1" ht="15" customHeight="1">
      <c r="A33" s="150">
        <v>2</v>
      </c>
      <c r="B33" s="181" t="s">
        <v>267</v>
      </c>
      <c r="C33" s="183"/>
      <c r="D33" s="54">
        <v>2014</v>
      </c>
      <c r="E33" s="149" t="s">
        <v>304</v>
      </c>
      <c r="F33" s="139">
        <v>44.6</v>
      </c>
      <c r="G33" s="153" t="s">
        <v>260</v>
      </c>
      <c r="H33" s="175">
        <v>8</v>
      </c>
      <c r="I33" s="154">
        <v>1</v>
      </c>
      <c r="J33" s="175">
        <v>105</v>
      </c>
      <c r="K33" s="175">
        <v>133</v>
      </c>
      <c r="L33" s="284">
        <f t="shared" si="6"/>
        <v>171.5</v>
      </c>
      <c r="M33" s="284">
        <f t="shared" si="7"/>
        <v>171.5</v>
      </c>
      <c r="N33" s="149" t="s">
        <v>304</v>
      </c>
      <c r="O33" s="288">
        <v>15</v>
      </c>
      <c r="P33" s="156" t="s">
        <v>261</v>
      </c>
      <c r="Q33" s="157"/>
    </row>
    <row r="34" spans="1:17" s="158" customFormat="1" ht="15" customHeight="1">
      <c r="A34" s="159">
        <v>3</v>
      </c>
      <c r="B34" s="179" t="s">
        <v>249</v>
      </c>
      <c r="C34" s="180"/>
      <c r="D34" s="135">
        <v>2012</v>
      </c>
      <c r="E34" s="149" t="s">
        <v>304</v>
      </c>
      <c r="F34" s="136">
        <v>47.8</v>
      </c>
      <c r="G34" s="153" t="s">
        <v>148</v>
      </c>
      <c r="H34" s="149">
        <v>10</v>
      </c>
      <c r="I34" s="154">
        <v>1.5</v>
      </c>
      <c r="J34" s="175">
        <v>35</v>
      </c>
      <c r="K34" s="149">
        <v>141</v>
      </c>
      <c r="L34" s="153">
        <f t="shared" si="6"/>
        <v>105.5</v>
      </c>
      <c r="M34" s="153">
        <f t="shared" si="7"/>
        <v>158.25</v>
      </c>
      <c r="N34" s="149" t="s">
        <v>304</v>
      </c>
      <c r="O34" s="154">
        <v>13</v>
      </c>
      <c r="P34" s="156" t="s">
        <v>320</v>
      </c>
      <c r="Q34" s="167"/>
    </row>
    <row r="35" spans="1:17" s="158" customFormat="1">
      <c r="A35" s="150">
        <v>4</v>
      </c>
      <c r="B35" s="185" t="s">
        <v>253</v>
      </c>
      <c r="C35" s="185"/>
      <c r="D35" s="54">
        <v>2012</v>
      </c>
      <c r="E35" s="149" t="s">
        <v>304</v>
      </c>
      <c r="F35" s="139">
        <v>69.099999999999994</v>
      </c>
      <c r="G35" s="284" t="s">
        <v>152</v>
      </c>
      <c r="H35" s="175">
        <v>8</v>
      </c>
      <c r="I35" s="154">
        <v>1</v>
      </c>
      <c r="J35" s="318">
        <v>61</v>
      </c>
      <c r="K35" s="175">
        <v>140</v>
      </c>
      <c r="L35" s="284">
        <f t="shared" si="6"/>
        <v>131</v>
      </c>
      <c r="M35" s="284">
        <f t="shared" si="7"/>
        <v>131</v>
      </c>
      <c r="N35" s="149" t="s">
        <v>304</v>
      </c>
      <c r="O35" s="288">
        <v>9</v>
      </c>
      <c r="P35" s="187" t="s">
        <v>155</v>
      </c>
      <c r="Q35" s="303"/>
    </row>
    <row r="36" spans="1:17" s="158" customFormat="1" ht="15" customHeight="1">
      <c r="A36" s="159">
        <v>5</v>
      </c>
      <c r="B36" s="184" t="s">
        <v>255</v>
      </c>
      <c r="C36" s="165"/>
      <c r="D36" s="186">
        <v>2012</v>
      </c>
      <c r="E36" s="149" t="s">
        <v>304</v>
      </c>
      <c r="F36" s="136">
        <v>95.5</v>
      </c>
      <c r="G36" s="153" t="s">
        <v>152</v>
      </c>
      <c r="H36" s="186">
        <v>8</v>
      </c>
      <c r="I36" s="154">
        <v>1</v>
      </c>
      <c r="J36" s="186">
        <v>62</v>
      </c>
      <c r="K36" s="186">
        <v>130</v>
      </c>
      <c r="L36" s="284">
        <f t="shared" si="6"/>
        <v>127</v>
      </c>
      <c r="M36" s="284">
        <f t="shared" si="7"/>
        <v>127</v>
      </c>
      <c r="N36" s="149" t="s">
        <v>304</v>
      </c>
      <c r="O36" s="154">
        <v>7</v>
      </c>
      <c r="P36" s="176" t="s">
        <v>155</v>
      </c>
      <c r="Q36" s="177"/>
    </row>
    <row r="37" spans="1:17" s="158" customFormat="1" ht="15" customHeight="1">
      <c r="A37" s="315">
        <v>6</v>
      </c>
      <c r="B37" s="316" t="s">
        <v>299</v>
      </c>
      <c r="C37" s="180"/>
      <c r="D37" s="154">
        <v>2012</v>
      </c>
      <c r="E37" s="149" t="s">
        <v>304</v>
      </c>
      <c r="F37" s="154">
        <v>84.9</v>
      </c>
      <c r="G37" s="154" t="s">
        <v>293</v>
      </c>
      <c r="H37" s="154">
        <v>12</v>
      </c>
      <c r="I37" s="154">
        <v>2</v>
      </c>
      <c r="J37" s="154">
        <v>20</v>
      </c>
      <c r="K37" s="154">
        <v>51</v>
      </c>
      <c r="L37" s="284">
        <f t="shared" si="6"/>
        <v>45.5</v>
      </c>
      <c r="M37" s="284">
        <f t="shared" si="7"/>
        <v>91</v>
      </c>
      <c r="N37" s="149" t="s">
        <v>304</v>
      </c>
      <c r="O37" s="154">
        <v>2</v>
      </c>
      <c r="P37" s="184" t="s">
        <v>294</v>
      </c>
      <c r="Q37" s="317"/>
    </row>
    <row r="38" spans="1:17" s="158" customFormat="1" ht="15" customHeight="1">
      <c r="A38" s="150">
        <v>7</v>
      </c>
      <c r="B38" s="169" t="s">
        <v>256</v>
      </c>
      <c r="C38" s="170"/>
      <c r="D38" s="284">
        <v>2015</v>
      </c>
      <c r="E38" s="149" t="s">
        <v>304</v>
      </c>
      <c r="F38" s="139">
        <v>60</v>
      </c>
      <c r="G38" s="284" t="s">
        <v>152</v>
      </c>
      <c r="H38" s="284">
        <v>6</v>
      </c>
      <c r="I38" s="288">
        <v>0.75</v>
      </c>
      <c r="J38" s="284">
        <v>43</v>
      </c>
      <c r="K38" s="284">
        <v>133</v>
      </c>
      <c r="L38" s="284">
        <f t="shared" si="6"/>
        <v>109.5</v>
      </c>
      <c r="M38" s="284">
        <f t="shared" si="7"/>
        <v>82.125</v>
      </c>
      <c r="N38" s="149" t="s">
        <v>304</v>
      </c>
      <c r="O38" s="288"/>
      <c r="P38" s="171" t="s">
        <v>155</v>
      </c>
      <c r="Q38" s="172"/>
    </row>
    <row r="39" spans="1:17" s="158" customFormat="1" ht="15" customHeight="1" thickBot="1">
      <c r="A39" s="221"/>
      <c r="B39" s="294" t="s">
        <v>303</v>
      </c>
      <c r="C39" s="294"/>
      <c r="D39" s="222">
        <v>2012</v>
      </c>
      <c r="E39" s="285" t="s">
        <v>304</v>
      </c>
      <c r="F39" s="224">
        <v>62.4</v>
      </c>
      <c r="G39" s="225" t="s">
        <v>293</v>
      </c>
      <c r="H39" s="225">
        <v>6</v>
      </c>
      <c r="I39" s="227">
        <v>0.75</v>
      </c>
      <c r="J39" s="225" t="s">
        <v>308</v>
      </c>
      <c r="K39" s="225"/>
      <c r="L39" s="225"/>
      <c r="M39" s="225"/>
      <c r="N39" s="225"/>
      <c r="O39" s="227"/>
      <c r="P39" s="294" t="s">
        <v>294</v>
      </c>
      <c r="Q39" s="293"/>
    </row>
    <row r="40" spans="1:17" ht="16.2">
      <c r="A40" s="29" t="s">
        <v>34</v>
      </c>
      <c r="B40" s="30"/>
      <c r="C40" s="30"/>
      <c r="F40" s="4" t="s">
        <v>76</v>
      </c>
      <c r="H40" s="132" t="s">
        <v>37</v>
      </c>
      <c r="L40" s="2"/>
      <c r="M40" s="2"/>
      <c r="N40" s="1"/>
      <c r="O40" s="4" t="s">
        <v>4</v>
      </c>
    </row>
    <row r="41" spans="1:17" ht="16.2">
      <c r="A41" s="29" t="s">
        <v>35</v>
      </c>
      <c r="B41" s="30"/>
      <c r="C41" s="30"/>
      <c r="F41" s="4" t="s">
        <v>72</v>
      </c>
      <c r="H41" s="132" t="s">
        <v>37</v>
      </c>
      <c r="L41" s="2"/>
      <c r="M41" s="2"/>
      <c r="N41" s="1"/>
      <c r="O41" s="4" t="s">
        <v>5</v>
      </c>
    </row>
    <row r="42" spans="1:17" ht="18.75" customHeight="1">
      <c r="A42" s="3"/>
      <c r="B42" s="2"/>
      <c r="C42" s="2"/>
      <c r="D42" s="19"/>
      <c r="E42" s="19"/>
      <c r="F42" s="19"/>
      <c r="G42" s="2"/>
      <c r="H42" s="18"/>
      <c r="I42" s="19"/>
      <c r="J42" s="19"/>
      <c r="K42" s="19"/>
      <c r="L42" s="19"/>
      <c r="N42" s="31"/>
      <c r="O42" s="2"/>
      <c r="P42" s="2"/>
      <c r="Q42" s="2"/>
    </row>
  </sheetData>
  <sortState ref="A32:S38">
    <sortCondition descending="1" ref="M32:M38"/>
  </sortState>
  <mergeCells count="23">
    <mergeCell ref="P11:Q12"/>
    <mergeCell ref="J11:J12"/>
    <mergeCell ref="K11:K12"/>
    <mergeCell ref="L11:L12"/>
    <mergeCell ref="M11:M12"/>
    <mergeCell ref="N11:N12"/>
    <mergeCell ref="O11:O12"/>
    <mergeCell ref="E8:I8"/>
    <mergeCell ref="E9:I9"/>
    <mergeCell ref="A11:A12"/>
    <mergeCell ref="B11:C12"/>
    <mergeCell ref="D11:D12"/>
    <mergeCell ref="E11:E12"/>
    <mergeCell ref="F11:F12"/>
    <mergeCell ref="G11:G12"/>
    <mergeCell ref="H11:H12"/>
    <mergeCell ref="I11:I12"/>
    <mergeCell ref="E4:N4"/>
    <mergeCell ref="A5:C6"/>
    <mergeCell ref="E5:N5"/>
    <mergeCell ref="E6:N6"/>
    <mergeCell ref="A7:C7"/>
    <mergeCell ref="L7:Q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ком </vt:lpstr>
      <vt:lpstr>судьи</vt:lpstr>
      <vt:lpstr>ст дев (2005-2007)</vt:lpstr>
      <vt:lpstr>мл дев (2008-2009)</vt:lpstr>
      <vt:lpstr>девоч (2010 и мл)</vt:lpstr>
      <vt:lpstr>ст юн(2005-2007)</vt:lpstr>
      <vt:lpstr>мл.юн(2008-2009)</vt:lpstr>
      <vt:lpstr>дети (2010-2011)</vt:lpstr>
      <vt:lpstr>мал (2012 и мл.)</vt:lpstr>
      <vt:lpstr>эст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Тимофей</dc:creator>
  <cp:lastModifiedBy>1</cp:lastModifiedBy>
  <cp:revision>3</cp:revision>
  <cp:lastPrinted>2023-03-05T06:57:31Z</cp:lastPrinted>
  <dcterms:created xsi:type="dcterms:W3CDTF">2006-09-16T00:00:00Z</dcterms:created>
  <dcterms:modified xsi:type="dcterms:W3CDTF">2023-10-04T13:06:38Z</dcterms:modified>
  <cp:version>0906.0100.01</cp:version>
</cp:coreProperties>
</file>