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6" windowWidth="15480" windowHeight="11520" tabRatio="654" activeTab="6"/>
  </bookViews>
  <sheets>
    <sheet name="ИЖ 12-14 Ф" sheetId="1" r:id="rId1"/>
    <sheet name="ИМ 12-14 Ф" sheetId="2" r:id="rId2"/>
    <sheet name="ТР 12-14 Ф" sheetId="3" r:id="rId3"/>
    <sheet name="ГР 12-14 Ф" sheetId="4" r:id="rId4"/>
    <sheet name="ТГ 12-14 Ф" sheetId="5" r:id="rId5"/>
    <sheet name="ГП 12-14 Ф" sheetId="6" r:id="rId6"/>
    <sheet name="СП 12-14 Ф" sheetId="7" r:id="rId7"/>
  </sheets>
  <definedNames>
    <definedName name="_xlnm.Print_Area" localSheetId="5">'ГП 12-14 Ф'!$A$1:$V$22</definedName>
    <definedName name="_xlnm.Print_Area" localSheetId="3">'ГР 12-14 Ф'!$A$1:$V$20</definedName>
    <definedName name="_xlnm.Print_Area" localSheetId="0">'ИЖ 12-14 Ф'!$A$1:$V$21</definedName>
    <definedName name="_xlnm.Print_Area" localSheetId="1">'ИМ 12-14 Ф'!$A$1:$V$21</definedName>
    <definedName name="_xlnm.Print_Area" localSheetId="6">'СП 12-14 Ф'!$A$1:$V$22</definedName>
    <definedName name="_xlnm.Print_Area" localSheetId="4">'ТГ 12-14 Ф'!$A$1:$V$19</definedName>
    <definedName name="_xlnm.Print_Area" localSheetId="2">'ТР 12-14 Ф'!$A$1:$V$21</definedName>
  </definedNames>
  <calcPr fullCalcOnLoad="1"/>
</workbook>
</file>

<file path=xl/sharedStrings.xml><?xml version="1.0" encoding="utf-8"?>
<sst xmlns="http://schemas.openxmlformats.org/spreadsheetml/2006/main" count="345" uniqueCount="126">
  <si>
    <t>Артистичность</t>
  </si>
  <si>
    <t xml:space="preserve">Исполнение </t>
  </si>
  <si>
    <t>Сложность</t>
  </si>
  <si>
    <t>Сбавки</t>
  </si>
  <si>
    <t>Место</t>
  </si>
  <si>
    <t>№</t>
  </si>
  <si>
    <t>Участник</t>
  </si>
  <si>
    <t>СР</t>
  </si>
  <si>
    <t>Э</t>
  </si>
  <si>
    <t>Л</t>
  </si>
  <si>
    <t>Общий балл</t>
  </si>
  <si>
    <t>МИН_А</t>
  </si>
  <si>
    <t>МАХ_А</t>
  </si>
  <si>
    <t>МИН_И</t>
  </si>
  <si>
    <t>МАХ_И</t>
  </si>
  <si>
    <t>Глав. судья</t>
  </si>
  <si>
    <t>общ</t>
  </si>
  <si>
    <t>место</t>
  </si>
  <si>
    <t xml:space="preserve">            П р о т о к о л                  </t>
  </si>
  <si>
    <t>15-18 апреля 2014</t>
  </si>
  <si>
    <t>Главный судья соревнований</t>
  </si>
  <si>
    <t>г.Новосибирск</t>
  </si>
  <si>
    <t>ССВК г.Новосибирск</t>
  </si>
  <si>
    <t>по спортивной аэробике</t>
  </si>
  <si>
    <t>Главный секретарь</t>
  </si>
  <si>
    <t xml:space="preserve"> Всероссийских соревнований "Аэробика Сибири" </t>
  </si>
  <si>
    <t>ИНДИВИДУАЛЬНОЕ ВЫСТУПЛЕНИЕ ЖЕНЩИНЫ (0820011811Я)</t>
  </si>
  <si>
    <t>ИНДИВИДУАЛЬНОЕ ВЫСТУПЛЕНИЕ МУЖЧИНЫ(0820011811Я)</t>
  </si>
  <si>
    <t xml:space="preserve">ТРИО (0820031811Я) </t>
  </si>
  <si>
    <t>ГРУППА-5 (0820041811Я)</t>
  </si>
  <si>
    <t>ТАНЦЕВАЛЬНАЯ ГИМНАСТИКА(0820061811Л)</t>
  </si>
  <si>
    <t>Субъект РФ</t>
  </si>
  <si>
    <t>категория 12-14 лет (2005-2007 г.р.)</t>
  </si>
  <si>
    <t>Мелентьева Т. Д. ССВК г. Новосибирск</t>
  </si>
  <si>
    <t xml:space="preserve">Рассказова Е. В. </t>
  </si>
  <si>
    <t>5-8 декабря 2019 г.</t>
  </si>
  <si>
    <t>категория 12-14 лет ( 2005-2007г.р.)</t>
  </si>
  <si>
    <t>5-8 декабря 2019г.</t>
  </si>
  <si>
    <t>категория 12-14 лет (2005-2007г.р.)</t>
  </si>
  <si>
    <t>Рассказова Е. В.</t>
  </si>
  <si>
    <t>5-8 декабря 2019 года</t>
  </si>
  <si>
    <t>категория 12-14 лет( 2005-2007 г.р.)</t>
  </si>
  <si>
    <t>Мелентьева Т. Д. ССВК г. Новосибирк</t>
  </si>
  <si>
    <t>ФИНАЛ</t>
  </si>
  <si>
    <t>СМЕШАННЫЕ ПАРЫ</t>
  </si>
  <si>
    <t>(0820021811Я)</t>
  </si>
  <si>
    <t xml:space="preserve">ГИМНАСТИЧЕСКАЯ ПЛАТФОРМА (0820051811Л) </t>
  </si>
  <si>
    <t xml:space="preserve">Главный судья соревнований </t>
  </si>
  <si>
    <t>Мелентьева Т. Д.       ССВК г. Новосибирск</t>
  </si>
  <si>
    <t>Желобов Алексей</t>
  </si>
  <si>
    <t>Пермский край</t>
  </si>
  <si>
    <t>Лущаев Никита</t>
  </si>
  <si>
    <t>Алтайский край</t>
  </si>
  <si>
    <t>Юшков Руслан</t>
  </si>
  <si>
    <t>Новосибирская обл.</t>
  </si>
  <si>
    <t>Николаев Никита</t>
  </si>
  <si>
    <t>Омская обл.</t>
  </si>
  <si>
    <t>Тимофеев Кирилл</t>
  </si>
  <si>
    <t>Литвиненко Даниил</t>
  </si>
  <si>
    <t>Смирнов Иван</t>
  </si>
  <si>
    <t>Земсков Егор</t>
  </si>
  <si>
    <t>Дроздов Иван</t>
  </si>
  <si>
    <t>Забайкальский край</t>
  </si>
  <si>
    <t>Белик Кирилл     Самукина   Анастасия</t>
  </si>
  <si>
    <t>Новосибирская область</t>
  </si>
  <si>
    <t>Моргулева Евгения Земсков Егор</t>
  </si>
  <si>
    <t>Омская область</t>
  </si>
  <si>
    <t>Мастюгин Дмитрий        Емельянова Мария</t>
  </si>
  <si>
    <t>Пресникова Арина Желобов Алексей</t>
  </si>
  <si>
    <t>Тимофеев Кирилл                               Климова Анастасия</t>
  </si>
  <si>
    <t>Николаев Никита Каплина Анастасия</t>
  </si>
  <si>
    <t>Погорелая Мария Смирнов Иван</t>
  </si>
  <si>
    <t>Лобастова Виолетта Сидоркин Дмитрий</t>
  </si>
  <si>
    <t xml:space="preserve">Республика Башкортостан </t>
  </si>
  <si>
    <t>Самукина Анастасия            Знайкина Ксения              Климова Анастасия               Тимофеев Кирилл                     Суховецкая Алина</t>
  </si>
  <si>
    <t xml:space="preserve">Дарчук Софья        Жданова Ярослава Ковалёва Александра    Сук Елена      Троеперстова Николь
</t>
  </si>
  <si>
    <t>Бабенко Анастасия Махминова Евгения Дугарова Лина   Кириллова Анна Румянцева Юлия</t>
  </si>
  <si>
    <t xml:space="preserve">Елюта Софья            Кошляк Анастасия Короткова Анастасия Мишина Виктория Пислякова Полина                          </t>
  </si>
  <si>
    <t>Робиньш Мария     Жуйкова Мария    Морозова Арина       Гинтер Екатерина   Гончар Виктория</t>
  </si>
  <si>
    <t>Ермакович Дана Титаренко Мария Шацкова Валерия    Грицан Мария Максимочкина Полина</t>
  </si>
  <si>
    <t xml:space="preserve">Колькина Дарья Капустина Юлианна  Сойникова Полина Иремашвили Нино  Волынникова Александра </t>
  </si>
  <si>
    <t>Иркутская  область</t>
  </si>
  <si>
    <t>Албычакова Мария              Макарова Татьяна                   Михеева Викория                   Гавриленко Анастасия             Чернова Евангелина</t>
  </si>
  <si>
    <t xml:space="preserve">Асмедьянова Полина Сойникова Полина Иремашвили Нино </t>
  </si>
  <si>
    <t>Чернова Евангелина        Широких Ирина                      Макарова Татьяна</t>
  </si>
  <si>
    <t>Пресникова Арина Ушакова Александра Баженова Полина</t>
  </si>
  <si>
    <t>Ермакович Дана Титаренко Мария Шацкова Валерия</t>
  </si>
  <si>
    <t xml:space="preserve">Погорелая Мария    Долгих Анна   Василищева Валерия </t>
  </si>
  <si>
    <t>Ковина Анна                          Селящева Карина              Беляшова Ника</t>
  </si>
  <si>
    <t>Ращевская Кира Тимофеева Таисия Родина Анастасия</t>
  </si>
  <si>
    <t xml:space="preserve">Колькина Дарья Капустина Юлианна Волынникова Александра </t>
  </si>
  <si>
    <t>Дьяков Федор       Ермакова Олеся Кириленко Анастасия Асланова Айсель            Сук Елена       Троеперстова Николь Дарчук Софья        Ковалева Александра</t>
  </si>
  <si>
    <t>Синюшкина Елизавета Новикова София Боровская Дарья Малахова Анастасия Литау Елизавета                Бычкова Ксения   Ермакова Ангелина</t>
  </si>
  <si>
    <t xml:space="preserve">Новосибирская область                     </t>
  </si>
  <si>
    <t>Бабенко Анастасия Махминова Евгения Дугарова Лина   Кириллова Анна Румянцева Юлия     Оркиш Анна      Вздышкина Лада   Каплина Анастасия</t>
  </si>
  <si>
    <t xml:space="preserve">Омская область                            </t>
  </si>
  <si>
    <t>Дорофеева Виктория   Кель Варвара         Фоменко Дарья   Шушакова Галина Мякишева Владислава Тимакова Вероника Тихомирова Ирина Славцова Яна</t>
  </si>
  <si>
    <t xml:space="preserve">Омская область                     </t>
  </si>
  <si>
    <t>Знайкина Ксения    Елисева Ева          Кононова Анастасия Белик Кирилл      Монахова Евгения Афанасьева Алина Ткаченко Алина Нарашкина София</t>
  </si>
  <si>
    <t xml:space="preserve">Новосибирская область                      </t>
  </si>
  <si>
    <t>Мастюгин Дмитрий Емельянова Мария Сиводедова Эльвира Гавриленко Анастасия Макарова Татьяна Широких Ирина     Михеева Виктория</t>
  </si>
  <si>
    <t xml:space="preserve">Новосибирская область                         </t>
  </si>
  <si>
    <t>Жданова Ярослава Скворцова Полина Робиньш Мария    Жуйкова Мария   Морозова Арина       Гинтер Екатерина    Гончар Виктория</t>
  </si>
  <si>
    <t>Мелентьева Татьяна Дмитриевна</t>
  </si>
  <si>
    <t>Погорелая Мария</t>
  </si>
  <si>
    <t>Шацкова Валерия</t>
  </si>
  <si>
    <t>Суховецкая Алина</t>
  </si>
  <si>
    <t>Филиппова Ангелина</t>
  </si>
  <si>
    <t>Волынникова Александра</t>
  </si>
  <si>
    <t>Чернова Евангелина</t>
  </si>
  <si>
    <t>Климова Анастасия</t>
  </si>
  <si>
    <t>Жданова Ярослава</t>
  </si>
  <si>
    <t>Албычакова Мария</t>
  </si>
  <si>
    <t xml:space="preserve">Стройкина Мария     Шеина елизавета Канабеева Мария Каликова Ульяна    Ерыгина Анастасия Калинина Наталья      Кудря Мария                Зуева Анастасия </t>
  </si>
  <si>
    <t>Свердловская область</t>
  </si>
  <si>
    <t>Филатова Юлия    Очирова Наталья    Ключникова Анастасия   Базарова Сэсэг     Доржиева Александра    Булханова Ирина Тугаринова Алина</t>
  </si>
  <si>
    <t>Республика Бурятия</t>
  </si>
  <si>
    <t>Ускова Ирина       Казакова Татьяна    Полина Мария Мистратова Анастасия Грыцина Мелания Ляпина Анна</t>
  </si>
  <si>
    <t>Красноярский край</t>
  </si>
  <si>
    <t>Синюшкина Елизавета Новикова София Боровская Дарья Малахова Анастасия Литау Елизавета    Бычкова Ксения   Ермакова Ангелина Асланова Айсель</t>
  </si>
  <si>
    <t xml:space="preserve">Скокова Анастасия Зыкова Дарья Ержанина Виктория Вострикова Милина Власенко Софья Чучумаева Анастасия Татаринова  Ксения Кулькова Ариадна </t>
  </si>
  <si>
    <t>Ермакович Дана Титаренко Мария    Грицан Мария Максимочкина   Полина Прохорова Алиса Тихонова Алёна       Ланбен Вероника</t>
  </si>
  <si>
    <t>Бабенко Анастасия Махминова Евгения Николаев Никита Кириллова Анна Румянцева Юлия   Оркиш Анна   Вздышкина Лада Каплина Анастасия</t>
  </si>
  <si>
    <t xml:space="preserve">Омская область                      </t>
  </si>
  <si>
    <t>Керан Карина                Мутик Алина                      Безбородов Даниил                  Осинцева Екатерина                 Жендарова Татьяна                  Мишина Виктория                   Пислякова Полина                   Погодаева Александра</t>
  </si>
  <si>
    <t xml:space="preserve">Керан Карина                Кошляк Анастасия                      Короткова Анастасия                  Елюта Софья                                   Мишина Виктория                   Мутик Полина                 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</si>
</sst>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.000_р_._-;\-* #,##0.000_р_._-;_-* &quot;-&quot;??_р_._-;_-@_-"/>
    <numFmt numFmtId="194" formatCode="0.000"/>
    <numFmt numFmtId="195" formatCode="0.000;[Red]0.000"/>
  </numFmts>
  <fonts count="70">
    <font>
      <sz val="10"/>
      <name val="Arial"/>
      <family val="0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1"/>
      <name val="Arial"/>
      <family val="2"/>
    </font>
    <font>
      <sz val="10"/>
      <name val="Times New Roman Cyr"/>
      <family val="1"/>
    </font>
    <font>
      <sz val="10"/>
      <name val="Arial Cyr"/>
      <family val="0"/>
    </font>
    <font>
      <sz val="11"/>
      <name val="Times New Roman Cyr"/>
      <family val="1"/>
    </font>
    <font>
      <sz val="8"/>
      <name val="Arial"/>
      <family val="2"/>
    </font>
    <font>
      <sz val="10"/>
      <name val="Cambria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b/>
      <u val="single"/>
      <sz val="11"/>
      <color indexed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Bookman Old Style"/>
      <family val="1"/>
    </font>
    <font>
      <b/>
      <sz val="10"/>
      <name val="Arial"/>
      <family val="2"/>
    </font>
    <font>
      <b/>
      <i/>
      <sz val="10"/>
      <name val="Bookman Old Style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9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71" applyFont="1">
      <alignment/>
      <protection/>
    </xf>
    <xf numFmtId="0" fontId="5" fillId="0" borderId="0" xfId="69">
      <alignment/>
      <protection/>
    </xf>
    <xf numFmtId="0" fontId="4" fillId="0" borderId="0" xfId="69" applyFont="1">
      <alignment/>
      <protection/>
    </xf>
    <xf numFmtId="0" fontId="8" fillId="0" borderId="0" xfId="69" applyFont="1">
      <alignment/>
      <protection/>
    </xf>
    <xf numFmtId="0" fontId="8" fillId="0" borderId="0" xfId="0" applyFont="1" applyAlignment="1">
      <alignment/>
    </xf>
    <xf numFmtId="0" fontId="10" fillId="0" borderId="0" xfId="0" applyFont="1" applyFill="1" applyAlignment="1" applyProtection="1">
      <alignment vertical="top" indent="8"/>
      <protection locked="0"/>
    </xf>
    <xf numFmtId="0" fontId="13" fillId="0" borderId="0" xfId="69" applyFont="1">
      <alignment/>
      <protection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69" applyFont="1">
      <alignment/>
      <protection/>
    </xf>
    <xf numFmtId="0" fontId="16" fillId="0" borderId="0" xfId="69" applyFont="1">
      <alignment/>
      <protection/>
    </xf>
    <xf numFmtId="0" fontId="10" fillId="0" borderId="0" xfId="69" applyFont="1">
      <alignment/>
      <protection/>
    </xf>
    <xf numFmtId="0" fontId="9" fillId="0" borderId="0" xfId="70" applyFont="1">
      <alignment/>
      <protection/>
    </xf>
    <xf numFmtId="0" fontId="9" fillId="0" borderId="0" xfId="69" applyFont="1">
      <alignment/>
      <protection/>
    </xf>
    <xf numFmtId="0" fontId="17" fillId="0" borderId="0" xfId="69" applyFont="1">
      <alignment/>
      <protection/>
    </xf>
    <xf numFmtId="0" fontId="9" fillId="0" borderId="10" xfId="69" applyFont="1" applyBorder="1">
      <alignment/>
      <protection/>
    </xf>
    <xf numFmtId="0" fontId="9" fillId="0" borderId="0" xfId="70" applyFont="1" applyAlignment="1">
      <alignment horizontal="center"/>
      <protection/>
    </xf>
    <xf numFmtId="0" fontId="9" fillId="0" borderId="0" xfId="70" applyFont="1" applyAlignment="1">
      <alignment horizontal="center" vertical="center"/>
      <protection/>
    </xf>
    <xf numFmtId="0" fontId="6" fillId="0" borderId="0" xfId="71" applyFont="1">
      <alignment/>
      <protection/>
    </xf>
    <xf numFmtId="0" fontId="9" fillId="0" borderId="0" xfId="0" applyFont="1" applyFill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 horizontal="left"/>
    </xf>
    <xf numFmtId="0" fontId="10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9" fillId="0" borderId="10" xfId="70" applyFont="1" applyBorder="1" applyAlignment="1">
      <alignment horizontal="center"/>
      <protection/>
    </xf>
    <xf numFmtId="0" fontId="9" fillId="0" borderId="10" xfId="69" applyFont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9" fillId="0" borderId="10" xfId="70" applyFont="1" applyBorder="1" applyAlignment="1">
      <alignment horizontal="center" vertical="center"/>
      <protection/>
    </xf>
    <xf numFmtId="0" fontId="9" fillId="0" borderId="10" xfId="70" applyFont="1" applyBorder="1" applyAlignment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94" fontId="10" fillId="0" borderId="0" xfId="0" applyNumberFormat="1" applyFont="1" applyFill="1" applyAlignment="1" applyProtection="1">
      <alignment vertical="top" indent="8"/>
      <protection locked="0"/>
    </xf>
    <xf numFmtId="194" fontId="13" fillId="0" borderId="0" xfId="69" applyNumberFormat="1" applyFont="1">
      <alignment/>
      <protection/>
    </xf>
    <xf numFmtId="194" fontId="0" fillId="0" borderId="0" xfId="0" applyNumberFormat="1" applyAlignment="1">
      <alignment/>
    </xf>
    <xf numFmtId="0" fontId="16" fillId="0" borderId="0" xfId="69" applyFont="1" applyAlignment="1">
      <alignment horizontal="center" wrapText="1"/>
      <protection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vertical="top" indent="8"/>
      <protection locked="0"/>
    </xf>
    <xf numFmtId="194" fontId="14" fillId="0" borderId="0" xfId="0" applyNumberFormat="1" applyFont="1" applyFill="1" applyAlignment="1" applyProtection="1">
      <alignment vertical="top" indent="8"/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4" fillId="0" borderId="0" xfId="0" applyFont="1" applyFill="1" applyAlignment="1" applyProtection="1">
      <alignment vertical="top"/>
      <protection locked="0"/>
    </xf>
    <xf numFmtId="194" fontId="14" fillId="0" borderId="0" xfId="0" applyNumberFormat="1" applyFont="1" applyFill="1" applyAlignment="1" applyProtection="1">
      <alignment vertical="top"/>
      <protection locked="0"/>
    </xf>
    <xf numFmtId="194" fontId="14" fillId="0" borderId="0" xfId="0" applyNumberFormat="1" applyFont="1" applyFill="1" applyAlignment="1" applyProtection="1">
      <alignment horizontal="center" vertical="top"/>
      <protection locked="0"/>
    </xf>
    <xf numFmtId="0" fontId="19" fillId="0" borderId="0" xfId="0" applyFont="1" applyAlignment="1">
      <alignment/>
    </xf>
    <xf numFmtId="0" fontId="20" fillId="0" borderId="0" xfId="0" applyFont="1" applyFill="1" applyAlignment="1" applyProtection="1">
      <alignment horizontal="center" vertical="top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9" fillId="0" borderId="0" xfId="69" applyFont="1" applyFill="1">
      <alignment/>
      <protection/>
    </xf>
    <xf numFmtId="0" fontId="18" fillId="0" borderId="0" xfId="0" applyFont="1" applyFill="1" applyAlignment="1">
      <alignment/>
    </xf>
    <xf numFmtId="0" fontId="16" fillId="0" borderId="0" xfId="69" applyFont="1" applyFill="1">
      <alignment/>
      <protection/>
    </xf>
    <xf numFmtId="2" fontId="13" fillId="0" borderId="10" xfId="0" applyNumberFormat="1" applyFont="1" applyBorder="1" applyAlignment="1">
      <alignment horizontal="center" vertical="center"/>
    </xf>
    <xf numFmtId="19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69" applyFont="1" applyBorder="1" applyAlignment="1">
      <alignment horizontal="left" wrapText="1"/>
      <protection/>
    </xf>
    <xf numFmtId="0" fontId="0" fillId="0" borderId="0" xfId="0" applyFill="1" applyAlignment="1">
      <alignment/>
    </xf>
    <xf numFmtId="0" fontId="9" fillId="0" borderId="10" xfId="69" applyFont="1" applyBorder="1" applyAlignment="1">
      <alignment horizontal="center"/>
      <protection/>
    </xf>
    <xf numFmtId="0" fontId="11" fillId="0" borderId="10" xfId="69" applyFont="1" applyBorder="1" applyAlignment="1">
      <alignment horizontal="center" vertical="center"/>
      <protection/>
    </xf>
    <xf numFmtId="0" fontId="11" fillId="33" borderId="10" xfId="69" applyFont="1" applyFill="1" applyBorder="1" applyAlignment="1">
      <alignment horizontal="center" vertical="center"/>
      <protection/>
    </xf>
    <xf numFmtId="0" fontId="11" fillId="34" borderId="10" xfId="69" applyFont="1" applyFill="1" applyBorder="1" applyAlignment="1">
      <alignment horizontal="center" vertical="center"/>
      <protection/>
    </xf>
    <xf numFmtId="0" fontId="9" fillId="0" borderId="10" xfId="69" applyFont="1" applyBorder="1" applyAlignment="1">
      <alignment horizontal="center" vertical="center" wrapText="1"/>
      <protection/>
    </xf>
    <xf numFmtId="0" fontId="11" fillId="0" borderId="10" xfId="69" applyFont="1" applyFill="1" applyBorder="1" applyAlignment="1">
      <alignment horizontal="center" vertical="center"/>
      <protection/>
    </xf>
    <xf numFmtId="0" fontId="13" fillId="0" borderId="10" xfId="69" applyFont="1" applyBorder="1" applyAlignment="1">
      <alignment horizontal="right" vertical="center"/>
      <protection/>
    </xf>
    <xf numFmtId="0" fontId="13" fillId="0" borderId="0" xfId="69" applyFont="1" applyAlignment="1">
      <alignment vertical="center"/>
      <protection/>
    </xf>
    <xf numFmtId="0" fontId="11" fillId="0" borderId="10" xfId="70" applyFont="1" applyBorder="1" applyAlignment="1">
      <alignment horizontal="center" vertical="center"/>
      <protection/>
    </xf>
    <xf numFmtId="0" fontId="11" fillId="35" borderId="10" xfId="70" applyFont="1" applyFill="1" applyBorder="1" applyAlignment="1">
      <alignment horizontal="center" vertical="center"/>
      <protection/>
    </xf>
    <xf numFmtId="0" fontId="11" fillId="34" borderId="10" xfId="70" applyFont="1" applyFill="1" applyBorder="1" applyAlignment="1">
      <alignment horizontal="center" vertical="center"/>
      <protection/>
    </xf>
    <xf numFmtId="0" fontId="11" fillId="36" borderId="10" xfId="70" applyFont="1" applyFill="1" applyBorder="1" applyAlignment="1">
      <alignment horizontal="center" vertical="center"/>
      <protection/>
    </xf>
    <xf numFmtId="0" fontId="11" fillId="0" borderId="10" xfId="70" applyFont="1" applyFill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194" fontId="9" fillId="0" borderId="10" xfId="69" applyNumberFormat="1" applyFont="1" applyBorder="1">
      <alignment/>
      <protection/>
    </xf>
    <xf numFmtId="194" fontId="11" fillId="36" borderId="10" xfId="69" applyNumberFormat="1" applyFont="1" applyFill="1" applyBorder="1" applyAlignment="1">
      <alignment horizontal="center" vertical="center"/>
      <protection/>
    </xf>
    <xf numFmtId="194" fontId="9" fillId="0" borderId="10" xfId="69" applyNumberFormat="1" applyFont="1" applyBorder="1" applyAlignment="1">
      <alignment horizontal="center" vertical="center" wrapText="1"/>
      <protection/>
    </xf>
    <xf numFmtId="0" fontId="11" fillId="0" borderId="0" xfId="69" applyFont="1" applyAlignment="1">
      <alignment wrapText="1"/>
      <protection/>
    </xf>
    <xf numFmtId="0" fontId="9" fillId="0" borderId="10" xfId="69" applyFont="1" applyBorder="1" applyAlignment="1">
      <alignment wrapText="1"/>
      <protection/>
    </xf>
    <xf numFmtId="0" fontId="11" fillId="0" borderId="10" xfId="69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2" fontId="13" fillId="0" borderId="10" xfId="69" applyNumberFormat="1" applyFont="1" applyBorder="1" applyAlignment="1">
      <alignment vertical="center"/>
      <protection/>
    </xf>
    <xf numFmtId="2" fontId="16" fillId="33" borderId="10" xfId="69" applyNumberFormat="1" applyFont="1" applyFill="1" applyBorder="1" applyAlignment="1">
      <alignment horizontal="center" vertical="center"/>
      <protection/>
    </xf>
    <xf numFmtId="2" fontId="16" fillId="34" borderId="10" xfId="69" applyNumberFormat="1" applyFont="1" applyFill="1" applyBorder="1" applyAlignment="1">
      <alignment horizontal="center" vertical="center"/>
      <protection/>
    </xf>
    <xf numFmtId="2" fontId="13" fillId="0" borderId="10" xfId="69" applyNumberFormat="1" applyFont="1" applyBorder="1" applyAlignment="1">
      <alignment horizontal="center" vertical="center"/>
      <protection/>
    </xf>
    <xf numFmtId="2" fontId="16" fillId="36" borderId="10" xfId="69" applyNumberFormat="1" applyFont="1" applyFill="1" applyBorder="1" applyAlignment="1">
      <alignment horizontal="center" vertical="center"/>
      <protection/>
    </xf>
    <xf numFmtId="2" fontId="13" fillId="0" borderId="10" xfId="69" applyNumberFormat="1" applyFont="1" applyFill="1" applyBorder="1" applyAlignment="1">
      <alignment horizontal="center" vertical="center"/>
      <protection/>
    </xf>
    <xf numFmtId="2" fontId="16" fillId="37" borderId="10" xfId="69" applyNumberFormat="1" applyFont="1" applyFill="1" applyBorder="1" applyAlignment="1">
      <alignment horizontal="center" vertical="center"/>
      <protection/>
    </xf>
    <xf numFmtId="0" fontId="13" fillId="35" borderId="10" xfId="6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" fillId="0" borderId="10" xfId="70" applyFont="1" applyBorder="1" applyAlignment="1">
      <alignment horizontal="center" vertical="center"/>
      <protection/>
    </xf>
    <xf numFmtId="2" fontId="16" fillId="35" borderId="10" xfId="70" applyNumberFormat="1" applyFont="1" applyFill="1" applyBorder="1" applyAlignment="1">
      <alignment horizontal="center" vertical="center"/>
      <protection/>
    </xf>
    <xf numFmtId="2" fontId="16" fillId="34" borderId="10" xfId="70" applyNumberFormat="1" applyFont="1" applyFill="1" applyBorder="1" applyAlignment="1">
      <alignment horizontal="center" vertical="center"/>
      <protection/>
    </xf>
    <xf numFmtId="2" fontId="16" fillId="37" borderId="10" xfId="70" applyNumberFormat="1" applyFont="1" applyFill="1" applyBorder="1" applyAlignment="1">
      <alignment horizontal="center" vertical="center"/>
      <protection/>
    </xf>
    <xf numFmtId="1" fontId="16" fillId="38" borderId="10" xfId="70" applyNumberFormat="1" applyFont="1" applyFill="1" applyBorder="1" applyAlignment="1">
      <alignment horizontal="center" vertical="center"/>
      <protection/>
    </xf>
    <xf numFmtId="0" fontId="13" fillId="0" borderId="0" xfId="70" applyFont="1" applyAlignment="1">
      <alignment horizontal="center" vertical="center"/>
      <protection/>
    </xf>
    <xf numFmtId="2" fontId="13" fillId="0" borderId="10" xfId="70" applyNumberFormat="1" applyFont="1" applyBorder="1" applyAlignment="1">
      <alignment horizontal="center" vertical="center"/>
      <protection/>
    </xf>
    <xf numFmtId="0" fontId="13" fillId="0" borderId="10" xfId="70" applyFont="1" applyBorder="1" applyAlignment="1">
      <alignment horizontal="center" vertical="center" wrapText="1"/>
      <protection/>
    </xf>
    <xf numFmtId="194" fontId="13" fillId="0" borderId="10" xfId="69" applyNumberFormat="1" applyFont="1" applyBorder="1" applyAlignment="1">
      <alignment horizontal="center" vertical="center"/>
      <protection/>
    </xf>
    <xf numFmtId="194" fontId="16" fillId="36" borderId="10" xfId="69" applyNumberFormat="1" applyFont="1" applyFill="1" applyBorder="1" applyAlignment="1">
      <alignment horizontal="center" vertical="center"/>
      <protection/>
    </xf>
    <xf numFmtId="194" fontId="16" fillId="37" borderId="10" xfId="69" applyNumberFormat="1" applyFont="1" applyFill="1" applyBorder="1" applyAlignment="1">
      <alignment horizontal="center" vertical="center"/>
      <protection/>
    </xf>
    <xf numFmtId="0" fontId="5" fillId="0" borderId="0" xfId="69" applyFont="1" applyAlignment="1">
      <alignment horizontal="center" vertical="center"/>
      <protection/>
    </xf>
    <xf numFmtId="0" fontId="4" fillId="0" borderId="0" xfId="69" applyFont="1" applyAlignment="1">
      <alignment horizontal="center" vertical="center"/>
      <protection/>
    </xf>
    <xf numFmtId="0" fontId="4" fillId="0" borderId="0" xfId="71" applyFont="1" applyAlignment="1">
      <alignment horizontal="center" vertical="center"/>
      <protection/>
    </xf>
    <xf numFmtId="0" fontId="13" fillId="0" borderId="0" xfId="69" applyFont="1" applyAlignment="1">
      <alignment horizontal="center" vertical="center"/>
      <protection/>
    </xf>
    <xf numFmtId="0" fontId="3" fillId="0" borderId="0" xfId="0" applyFont="1" applyAlignment="1">
      <alignment/>
    </xf>
    <xf numFmtId="0" fontId="9" fillId="0" borderId="10" xfId="69" applyFont="1" applyBorder="1" applyAlignment="1">
      <alignment horizontal="center" wrapText="1"/>
      <protection/>
    </xf>
    <xf numFmtId="0" fontId="14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69" applyFont="1" applyAlignment="1">
      <alignment horizontal="center" vertical="center"/>
      <protection/>
    </xf>
    <xf numFmtId="0" fontId="9" fillId="0" borderId="11" xfId="69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0" xfId="69" applyFont="1" applyBorder="1" applyAlignment="1">
      <alignment horizontal="left" vertical="center" wrapText="1"/>
      <protection/>
    </xf>
    <xf numFmtId="0" fontId="21" fillId="0" borderId="0" xfId="0" applyFont="1" applyAlignment="1">
      <alignment horizontal="left" wrapText="1"/>
    </xf>
    <xf numFmtId="0" fontId="11" fillId="0" borderId="0" xfId="0" applyFont="1" applyFill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vertical="top" wrapText="1"/>
      <protection locked="0"/>
    </xf>
    <xf numFmtId="0" fontId="18" fillId="0" borderId="0" xfId="0" applyFont="1" applyFill="1" applyAlignment="1" applyProtection="1">
      <alignment vertical="top" indent="8"/>
      <protection locked="0"/>
    </xf>
    <xf numFmtId="0" fontId="18" fillId="0" borderId="0" xfId="0" applyFont="1" applyFill="1" applyAlignment="1" applyProtection="1">
      <alignment horizontal="center" vertical="top"/>
      <protection locked="0"/>
    </xf>
    <xf numFmtId="0" fontId="22" fillId="0" borderId="0" xfId="0" applyFont="1" applyFill="1" applyAlignment="1" applyProtection="1">
      <alignment vertical="top" indent="8"/>
      <protection locked="0"/>
    </xf>
    <xf numFmtId="0" fontId="8" fillId="0" borderId="0" xfId="69" applyFont="1" applyFill="1">
      <alignment/>
      <protection/>
    </xf>
    <xf numFmtId="0" fontId="5" fillId="0" borderId="0" xfId="69" applyFill="1">
      <alignment/>
      <protection/>
    </xf>
    <xf numFmtId="0" fontId="16" fillId="0" borderId="10" xfId="69" applyFont="1" applyBorder="1" applyAlignment="1">
      <alignment horizontal="right" vertical="center"/>
      <protection/>
    </xf>
    <xf numFmtId="0" fontId="65" fillId="0" borderId="10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67" fillId="0" borderId="0" xfId="0" applyFont="1" applyAlignment="1">
      <alignment/>
    </xf>
    <xf numFmtId="0" fontId="13" fillId="0" borderId="0" xfId="69" applyFont="1" applyFill="1" applyAlignment="1">
      <alignment vertical="center"/>
      <protection/>
    </xf>
    <xf numFmtId="0" fontId="66" fillId="0" borderId="0" xfId="0" applyFont="1" applyFill="1" applyBorder="1" applyAlignment="1">
      <alignment horizontal="left" vertical="center" wrapText="1"/>
    </xf>
    <xf numFmtId="0" fontId="9" fillId="0" borderId="0" xfId="69" applyFont="1" applyBorder="1" applyAlignment="1">
      <alignment horizontal="center" vertical="center"/>
      <protection/>
    </xf>
    <xf numFmtId="0" fontId="66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1" fillId="0" borderId="0" xfId="69" applyFont="1" applyAlignment="1">
      <alignment vertical="top" wrapText="1"/>
      <protection/>
    </xf>
    <xf numFmtId="0" fontId="10" fillId="0" borderId="0" xfId="0" applyFont="1" applyFill="1" applyAlignment="1" applyProtection="1">
      <alignment vertical="top"/>
      <protection locked="0"/>
    </xf>
    <xf numFmtId="0" fontId="9" fillId="0" borderId="10" xfId="69" applyFont="1" applyBorder="1" applyAlignment="1">
      <alignment vertical="top"/>
      <protection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69" applyAlignment="1">
      <alignment vertical="top"/>
      <protection/>
    </xf>
    <xf numFmtId="0" fontId="65" fillId="39" borderId="10" xfId="0" applyFont="1" applyFill="1" applyBorder="1" applyAlignment="1">
      <alignment vertical="top" wrapText="1"/>
    </xf>
    <xf numFmtId="0" fontId="66" fillId="39" borderId="10" xfId="0" applyFont="1" applyFill="1" applyBorder="1" applyAlignment="1">
      <alignment vertical="top" wrapText="1"/>
    </xf>
    <xf numFmtId="0" fontId="22" fillId="0" borderId="0" xfId="0" applyFont="1" applyFill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68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0" xfId="0" applyFont="1" applyFill="1" applyAlignment="1" applyProtection="1">
      <alignment vertical="top" indent="8"/>
      <protection locked="0"/>
    </xf>
    <xf numFmtId="0" fontId="24" fillId="0" borderId="0" xfId="0" applyFont="1" applyFill="1" applyAlignment="1" applyProtection="1">
      <alignment horizontal="center" vertical="top"/>
      <protection locked="0"/>
    </xf>
    <xf numFmtId="0" fontId="0" fillId="0" borderId="0" xfId="0" applyFont="1" applyBorder="1" applyAlignment="1">
      <alignment/>
    </xf>
    <xf numFmtId="0" fontId="23" fillId="40" borderId="0" xfId="0" applyFont="1" applyFill="1" applyAlignment="1">
      <alignment/>
    </xf>
    <xf numFmtId="0" fontId="11" fillId="11" borderId="10" xfId="69" applyFont="1" applyFill="1" applyBorder="1" applyAlignment="1">
      <alignment horizontal="center" vertical="center"/>
      <protection/>
    </xf>
    <xf numFmtId="2" fontId="16" fillId="11" borderId="10" xfId="70" applyNumberFormat="1" applyFont="1" applyFill="1" applyBorder="1" applyAlignment="1">
      <alignment horizontal="center" vertical="center"/>
      <protection/>
    </xf>
    <xf numFmtId="0" fontId="66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vertical="center"/>
    </xf>
    <xf numFmtId="0" fontId="65" fillId="0" borderId="10" xfId="57" applyFont="1" applyBorder="1" applyAlignment="1">
      <alignment vertical="top" wrapText="1"/>
      <protection/>
    </xf>
    <xf numFmtId="0" fontId="65" fillId="39" borderId="10" xfId="64" applyFont="1" applyFill="1" applyBorder="1" applyAlignment="1">
      <alignment vertical="top" wrapText="1"/>
      <protection/>
    </xf>
    <xf numFmtId="0" fontId="65" fillId="0" borderId="10" xfId="59" applyFont="1" applyFill="1" applyBorder="1" applyAlignment="1">
      <alignment vertical="top" wrapText="1"/>
      <protection/>
    </xf>
    <xf numFmtId="0" fontId="65" fillId="39" borderId="10" xfId="67" applyFont="1" applyFill="1" applyBorder="1" applyAlignment="1">
      <alignment vertical="top" wrapText="1"/>
      <protection/>
    </xf>
    <xf numFmtId="0" fontId="25" fillId="0" borderId="0" xfId="0" applyFont="1" applyAlignment="1">
      <alignment/>
    </xf>
    <xf numFmtId="0" fontId="65" fillId="39" borderId="10" xfId="53" applyFont="1" applyFill="1" applyBorder="1" applyAlignment="1">
      <alignment vertical="top" wrapText="1"/>
      <protection/>
    </xf>
    <xf numFmtId="0" fontId="65" fillId="39" borderId="10" xfId="53" applyFont="1" applyFill="1" applyBorder="1" applyAlignment="1">
      <alignment vertical="top"/>
      <protection/>
    </xf>
    <xf numFmtId="0" fontId="65" fillId="0" borderId="10" xfId="61" applyFont="1" applyBorder="1" applyAlignment="1">
      <alignment vertical="top" wrapText="1"/>
      <protection/>
    </xf>
    <xf numFmtId="0" fontId="65" fillId="0" borderId="10" xfId="61" applyFont="1" applyBorder="1" applyAlignment="1">
      <alignment vertical="top"/>
      <protection/>
    </xf>
    <xf numFmtId="0" fontId="65" fillId="39" borderId="10" xfId="0" applyFont="1" applyFill="1" applyBorder="1" applyAlignment="1">
      <alignment vertical="top"/>
    </xf>
    <xf numFmtId="0" fontId="69" fillId="0" borderId="10" xfId="65" applyFont="1" applyBorder="1" applyAlignment="1">
      <alignment vertical="top" wrapText="1"/>
      <protection/>
    </xf>
    <xf numFmtId="0" fontId="69" fillId="39" borderId="10" xfId="0" applyFont="1" applyFill="1" applyBorder="1" applyAlignment="1">
      <alignment vertical="top" wrapText="1"/>
    </xf>
    <xf numFmtId="0" fontId="12" fillId="39" borderId="10" xfId="0" applyFont="1" applyFill="1" applyBorder="1" applyAlignment="1">
      <alignment vertical="top"/>
    </xf>
    <xf numFmtId="0" fontId="65" fillId="0" borderId="10" xfId="62" applyFont="1" applyBorder="1" applyAlignment="1">
      <alignment vertical="top" wrapText="1"/>
      <protection/>
    </xf>
    <xf numFmtId="0" fontId="12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left" vertical="top" wrapText="1"/>
    </xf>
    <xf numFmtId="0" fontId="65" fillId="39" borderId="10" xfId="66" applyFont="1" applyFill="1" applyBorder="1" applyAlignment="1">
      <alignment vertical="top" wrapText="1"/>
      <protection/>
    </xf>
    <xf numFmtId="0" fontId="65" fillId="0" borderId="10" xfId="55" applyFont="1" applyBorder="1" applyAlignment="1">
      <alignment vertical="top" wrapText="1"/>
      <protection/>
    </xf>
    <xf numFmtId="0" fontId="65" fillId="0" borderId="10" xfId="55" applyFont="1" applyBorder="1" applyAlignment="1">
      <alignment vertical="top"/>
      <protection/>
    </xf>
    <xf numFmtId="0" fontId="65" fillId="39" borderId="0" xfId="0" applyFont="1" applyFill="1" applyBorder="1" applyAlignment="1">
      <alignment vertical="top" wrapText="1"/>
    </xf>
    <xf numFmtId="0" fontId="65" fillId="0" borderId="10" xfId="68" applyFont="1" applyBorder="1" applyAlignment="1">
      <alignment vertical="top" wrapText="1"/>
      <protection/>
    </xf>
    <xf numFmtId="0" fontId="65" fillId="39" borderId="10" xfId="60" applyFont="1" applyFill="1" applyBorder="1" applyAlignment="1">
      <alignment vertical="top" wrapText="1"/>
      <protection/>
    </xf>
    <xf numFmtId="0" fontId="65" fillId="39" borderId="10" xfId="0" applyFont="1" applyFill="1" applyBorder="1" applyAlignment="1">
      <alignment horizontal="left" vertical="top" wrapText="1"/>
    </xf>
    <xf numFmtId="0" fontId="65" fillId="0" borderId="10" xfId="62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/>
    </xf>
    <xf numFmtId="0" fontId="65" fillId="39" borderId="10" xfId="0" applyFont="1" applyFill="1" applyBorder="1" applyAlignment="1">
      <alignment horizontal="left" vertical="top"/>
    </xf>
    <xf numFmtId="0" fontId="65" fillId="0" borderId="10" xfId="54" applyFont="1" applyBorder="1" applyAlignment="1">
      <alignment vertical="top" wrapText="1"/>
      <protection/>
    </xf>
    <xf numFmtId="0" fontId="65" fillId="0" borderId="10" xfId="0" applyFont="1" applyFill="1" applyBorder="1" applyAlignment="1">
      <alignment vertical="top" wrapText="1"/>
    </xf>
    <xf numFmtId="0" fontId="12" fillId="39" borderId="10" xfId="0" applyFont="1" applyFill="1" applyBorder="1" applyAlignment="1">
      <alignment vertical="top" wrapText="1"/>
    </xf>
    <xf numFmtId="0" fontId="65" fillId="39" borderId="0" xfId="60" applyFont="1" applyFill="1" applyBorder="1" applyAlignment="1">
      <alignment vertical="top" wrapText="1"/>
      <protection/>
    </xf>
    <xf numFmtId="0" fontId="12" fillId="0" borderId="10" xfId="0" applyFont="1" applyBorder="1" applyAlignment="1">
      <alignment vertical="center"/>
    </xf>
    <xf numFmtId="0" fontId="69" fillId="0" borderId="0" xfId="65" applyFont="1" applyBorder="1" applyAlignment="1">
      <alignment vertical="top" wrapText="1"/>
      <protection/>
    </xf>
    <xf numFmtId="2" fontId="13" fillId="0" borderId="10" xfId="69" applyNumberFormat="1" applyFont="1" applyBorder="1" applyAlignment="1">
      <alignment vertical="center" wrapText="1"/>
      <protection/>
    </xf>
    <xf numFmtId="0" fontId="65" fillId="0" borderId="10" xfId="58" applyFont="1" applyBorder="1" applyAlignment="1">
      <alignment vertical="top" wrapText="1"/>
      <protection/>
    </xf>
    <xf numFmtId="0" fontId="65" fillId="39" borderId="0" xfId="67" applyFont="1" applyFill="1" applyBorder="1" applyAlignment="1">
      <alignment vertical="top" wrapText="1"/>
      <protection/>
    </xf>
    <xf numFmtId="2" fontId="13" fillId="39" borderId="10" xfId="69" applyNumberFormat="1" applyFont="1" applyFill="1" applyBorder="1" applyAlignment="1">
      <alignment horizontal="center" vertical="center"/>
      <protection/>
    </xf>
    <xf numFmtId="2" fontId="13" fillId="39" borderId="10" xfId="69" applyNumberFormat="1" applyFont="1" applyFill="1" applyBorder="1" applyAlignment="1">
      <alignment vertical="center"/>
      <protection/>
    </xf>
    <xf numFmtId="194" fontId="9" fillId="15" borderId="10" xfId="69" applyNumberFormat="1" applyFont="1" applyFill="1" applyBorder="1" applyAlignment="1">
      <alignment horizontal="center" vertical="center" wrapText="1"/>
      <protection/>
    </xf>
    <xf numFmtId="2" fontId="16" fillId="41" borderId="10" xfId="69" applyNumberFormat="1" applyFont="1" applyFill="1" applyBorder="1" applyAlignment="1">
      <alignment horizontal="center" vertical="center"/>
      <protection/>
    </xf>
    <xf numFmtId="2" fontId="16" fillId="42" borderId="10" xfId="69" applyNumberFormat="1" applyFont="1" applyFill="1" applyBorder="1" applyAlignment="1">
      <alignment horizontal="center" vertical="center"/>
      <protection/>
    </xf>
    <xf numFmtId="194" fontId="16" fillId="18" borderId="10" xfId="69" applyNumberFormat="1" applyFont="1" applyFill="1" applyBorder="1" applyAlignment="1">
      <alignment horizontal="center" vertical="center"/>
      <protection/>
    </xf>
    <xf numFmtId="194" fontId="16" fillId="15" borderId="10" xfId="69" applyNumberFormat="1" applyFont="1" applyFill="1" applyBorder="1" applyAlignment="1">
      <alignment horizontal="center" vertical="center"/>
      <protection/>
    </xf>
    <xf numFmtId="0" fontId="13" fillId="43" borderId="10" xfId="69" applyFont="1" applyFill="1" applyBorder="1" applyAlignment="1">
      <alignment horizontal="center" vertical="center"/>
      <protection/>
    </xf>
    <xf numFmtId="2" fontId="13" fillId="39" borderId="10" xfId="69" applyNumberFormat="1" applyFont="1" applyFill="1" applyBorder="1" applyAlignment="1">
      <alignment vertical="center" wrapText="1"/>
      <protection/>
    </xf>
    <xf numFmtId="0" fontId="65" fillId="39" borderId="12" xfId="64" applyFont="1" applyFill="1" applyBorder="1" applyAlignment="1">
      <alignment vertical="top" wrapText="1"/>
      <protection/>
    </xf>
    <xf numFmtId="0" fontId="9" fillId="0" borderId="10" xfId="69" applyFont="1" applyBorder="1" applyAlignment="1">
      <alignment horizontal="center"/>
      <protection/>
    </xf>
    <xf numFmtId="0" fontId="9" fillId="0" borderId="10" xfId="69" applyFont="1" applyBorder="1" applyAlignment="1">
      <alignment horizontal="center" vertical="center"/>
      <protection/>
    </xf>
    <xf numFmtId="0" fontId="9" fillId="0" borderId="10" xfId="70" applyFont="1" applyBorder="1" applyAlignment="1">
      <alignment horizontal="center" vertical="center"/>
      <protection/>
    </xf>
    <xf numFmtId="0" fontId="9" fillId="0" borderId="10" xfId="70" applyFont="1" applyBorder="1" applyAlignment="1">
      <alignment horizontal="center"/>
      <protection/>
    </xf>
    <xf numFmtId="0" fontId="66" fillId="0" borderId="0" xfId="0" applyFont="1" applyFill="1" applyBorder="1" applyAlignment="1">
      <alignment horizontal="left" vertical="center" wrapText="1"/>
    </xf>
    <xf numFmtId="0" fontId="9" fillId="43" borderId="10" xfId="69" applyFont="1" applyFill="1" applyBorder="1" applyAlignment="1">
      <alignment horizontal="center" vertical="center"/>
      <protection/>
    </xf>
  </cellXfs>
  <cellStyles count="6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5" xfId="54"/>
    <cellStyle name="Обычный 19" xfId="55"/>
    <cellStyle name="Обычный 22" xfId="56"/>
    <cellStyle name="Обычный 25" xfId="57"/>
    <cellStyle name="Обычный 26" xfId="58"/>
    <cellStyle name="Обычный 28" xfId="59"/>
    <cellStyle name="Обычный 29" xfId="60"/>
    <cellStyle name="Обычный 31" xfId="61"/>
    <cellStyle name="Обычный 36" xfId="62"/>
    <cellStyle name="Обычный 4" xfId="63"/>
    <cellStyle name="Обычный 5" xfId="64"/>
    <cellStyle name="Обычный 6" xfId="65"/>
    <cellStyle name="Обычный 7" xfId="66"/>
    <cellStyle name="Обычный 8" xfId="67"/>
    <cellStyle name="Обычный 9" xfId="68"/>
    <cellStyle name="Обычный_Соло (дев)" xfId="69"/>
    <cellStyle name="Обычный_Соло (мал)" xfId="70"/>
    <cellStyle name="Обычный_Трио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18</xdr:row>
      <xdr:rowOff>0</xdr:rowOff>
    </xdr:from>
    <xdr:to>
      <xdr:col>3</xdr:col>
      <xdr:colOff>314325</xdr:colOff>
      <xdr:row>18</xdr:row>
      <xdr:rowOff>0</xdr:rowOff>
    </xdr:to>
    <xdr:pic>
      <xdr:nvPicPr>
        <xdr:cNvPr id="1" name="Picture 8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139190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view="pageBreakPreview" zoomScaleSheetLayoutView="100" zoomScalePageLayoutView="0" workbookViewId="0" topLeftCell="A8">
      <selection activeCell="M13" sqref="M13"/>
    </sheetView>
  </sheetViews>
  <sheetFormatPr defaultColWidth="9.140625" defaultRowHeight="12.75"/>
  <cols>
    <col min="1" max="1" width="3.8515625" style="106" customWidth="1"/>
    <col min="2" max="2" width="26.57421875" style="131" customWidth="1"/>
    <col min="3" max="3" width="19.14062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4" width="6.140625" style="0" customWidth="1"/>
    <col min="15" max="15" width="5.28125" style="0" customWidth="1"/>
    <col min="16" max="16" width="6.421875" style="0" customWidth="1"/>
    <col min="17" max="19" width="5.28125" style="0" customWidth="1"/>
    <col min="20" max="21" width="6.8515625" style="0" customWidth="1"/>
    <col min="22" max="22" width="7.421875" style="0" customWidth="1"/>
    <col min="32" max="40" width="9.140625" style="2" customWidth="1"/>
  </cols>
  <sheetData>
    <row r="1" spans="1:40" ht="15">
      <c r="A1" s="11"/>
      <c r="B1" s="127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  <c r="AF1"/>
      <c r="AG1"/>
      <c r="AH1"/>
      <c r="AI1"/>
      <c r="AJ1"/>
      <c r="AK1"/>
      <c r="AL1"/>
      <c r="AM1"/>
      <c r="AN1"/>
    </row>
    <row r="2" spans="1:40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  <c r="AF2"/>
      <c r="AG2"/>
      <c r="AH2"/>
      <c r="AI2"/>
      <c r="AJ2"/>
      <c r="AK2"/>
      <c r="AL2"/>
      <c r="AM2"/>
      <c r="AN2"/>
    </row>
    <row r="3" spans="1:40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  <c r="AF3"/>
      <c r="AG3"/>
      <c r="AH3"/>
      <c r="AI3"/>
      <c r="AJ3"/>
      <c r="AK3"/>
      <c r="AL3"/>
      <c r="AM3"/>
      <c r="AN3"/>
    </row>
    <row r="4" spans="1:40" ht="15">
      <c r="A4" s="101"/>
      <c r="B4" s="40"/>
      <c r="C4" s="39"/>
      <c r="D4" s="37"/>
      <c r="E4" s="40"/>
      <c r="F4" s="40"/>
      <c r="G4" s="40"/>
      <c r="H4" s="37"/>
      <c r="I4" s="48" t="s">
        <v>43</v>
      </c>
      <c r="J4" s="11"/>
      <c r="K4" s="36"/>
      <c r="L4" s="36"/>
      <c r="M4" s="36"/>
      <c r="N4" s="36"/>
      <c r="O4" s="36"/>
      <c r="P4" s="41"/>
      <c r="Q4" s="37"/>
      <c r="R4" s="37" t="s">
        <v>19</v>
      </c>
      <c r="S4" s="40" t="s">
        <v>35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15">
      <c r="A5" s="101"/>
      <c r="B5" s="40"/>
      <c r="C5" s="39"/>
      <c r="D5" s="37"/>
      <c r="E5" s="11"/>
      <c r="F5" s="11"/>
      <c r="G5" s="43"/>
      <c r="H5" s="43"/>
      <c r="I5" s="43"/>
      <c r="K5" s="43"/>
      <c r="L5" s="43"/>
      <c r="M5" s="43"/>
      <c r="N5" s="43"/>
      <c r="O5" s="43"/>
      <c r="P5" s="38"/>
      <c r="Q5" s="37"/>
      <c r="R5" s="11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  <c r="AF5" s="11"/>
      <c r="AG5" s="11"/>
      <c r="AH5" s="11"/>
      <c r="AI5" s="11"/>
      <c r="AJ5" s="11"/>
      <c r="AK5" s="11"/>
      <c r="AL5" s="11"/>
      <c r="AM5" s="11"/>
      <c r="AN5" s="11"/>
    </row>
    <row r="6" spans="1:40" ht="15.75">
      <c r="A6" s="102"/>
      <c r="B6" s="128"/>
      <c r="C6" s="23"/>
      <c r="D6" s="6"/>
      <c r="E6" s="6"/>
      <c r="F6" s="6"/>
      <c r="G6" s="6"/>
      <c r="H6" s="140"/>
      <c r="I6" s="141"/>
      <c r="J6" s="119"/>
      <c r="K6" s="6"/>
      <c r="L6" s="6"/>
      <c r="M6" s="6"/>
      <c r="N6" s="6"/>
      <c r="O6" s="6"/>
      <c r="P6" s="45" t="s">
        <v>36</v>
      </c>
      <c r="Q6" s="6"/>
      <c r="R6" s="6"/>
      <c r="S6" s="74"/>
      <c r="T6" s="32"/>
      <c r="V6" s="6"/>
      <c r="W6" s="6"/>
      <c r="X6" s="6"/>
      <c r="Y6" s="6"/>
      <c r="Z6" s="6"/>
      <c r="AA6" s="6"/>
      <c r="AB6" s="6"/>
      <c r="AC6" s="6"/>
      <c r="AD6" s="6"/>
      <c r="AE6" s="6"/>
      <c r="AF6" s="4"/>
      <c r="AG6" s="4"/>
      <c r="AH6" s="4"/>
      <c r="AI6" s="4"/>
      <c r="AJ6" s="4"/>
      <c r="AK6" s="4"/>
      <c r="AL6" s="4"/>
      <c r="AM6" s="4"/>
      <c r="AN6" s="4"/>
    </row>
    <row r="7" spans="1:40" ht="15">
      <c r="A7" s="103"/>
      <c r="B7" s="137"/>
      <c r="C7" s="7"/>
      <c r="D7" s="10"/>
      <c r="E7" s="10"/>
      <c r="F7" s="10"/>
      <c r="G7" s="10"/>
      <c r="H7" s="10"/>
      <c r="I7" s="7"/>
      <c r="J7" s="10"/>
      <c r="K7" s="47" t="s">
        <v>26</v>
      </c>
      <c r="L7" s="61"/>
      <c r="M7" s="61"/>
      <c r="O7" s="13"/>
      <c r="P7" s="13"/>
      <c r="Q7" s="8"/>
      <c r="R7" s="8"/>
      <c r="S7" s="9"/>
      <c r="T7" s="10"/>
      <c r="U7" s="7"/>
      <c r="V7" s="7"/>
      <c r="W7" s="61"/>
      <c r="X7" s="61"/>
      <c r="Y7" s="61">
        <f>MIN(D7,E7,F7,G7)</f>
        <v>0</v>
      </c>
      <c r="Z7" s="61"/>
      <c r="AA7" s="61">
        <f>MAX(D7,E7,F7,G7)</f>
        <v>0</v>
      </c>
      <c r="AB7" s="61"/>
      <c r="AC7" s="61" t="e">
        <f>MIN(I7,J7,#REF!,#REF!)</f>
        <v>#REF!</v>
      </c>
      <c r="AD7" s="61"/>
      <c r="AE7" s="61" t="e">
        <f>MAX(I7,J7,#REF!,#REF!)</f>
        <v>#REF!</v>
      </c>
      <c r="AF7" s="61"/>
      <c r="AG7" s="61"/>
      <c r="AH7" s="61"/>
      <c r="AI7" s="61"/>
      <c r="AJ7" s="61"/>
      <c r="AK7" s="61"/>
      <c r="AL7" s="61"/>
      <c r="AM7" s="61"/>
      <c r="AN7" s="61"/>
    </row>
    <row r="8" spans="1:40" ht="13.5">
      <c r="A8" s="26"/>
      <c r="B8" s="129"/>
      <c r="C8" s="54"/>
      <c r="D8" s="194" t="s">
        <v>1</v>
      </c>
      <c r="E8" s="194"/>
      <c r="F8" s="194"/>
      <c r="G8" s="194"/>
      <c r="H8" s="194"/>
      <c r="I8" s="194" t="s">
        <v>0</v>
      </c>
      <c r="J8" s="194"/>
      <c r="K8" s="194"/>
      <c r="L8" s="194"/>
      <c r="M8" s="194"/>
      <c r="N8" s="194" t="s">
        <v>2</v>
      </c>
      <c r="O8" s="194"/>
      <c r="P8" s="194"/>
      <c r="Q8" s="194" t="s">
        <v>3</v>
      </c>
      <c r="R8" s="194"/>
      <c r="S8" s="194"/>
      <c r="T8" s="194"/>
      <c r="U8" s="16"/>
      <c r="V8" s="195" t="s">
        <v>17</v>
      </c>
      <c r="W8" s="61"/>
      <c r="X8" s="61"/>
      <c r="Y8" s="61">
        <f>MIN(D8,E8,F8,G8)</f>
        <v>0</v>
      </c>
      <c r="Z8" s="61"/>
      <c r="AA8" s="61">
        <f>MAX(D8,E8,F8,G8)</f>
        <v>0</v>
      </c>
      <c r="AB8" s="61"/>
      <c r="AC8" s="61">
        <f>MIN(I8,J8,K8,L8)</f>
        <v>0</v>
      </c>
      <c r="AD8" s="61"/>
      <c r="AE8" s="61">
        <f>MAX(I8,J8,K8,L8)</f>
        <v>0</v>
      </c>
      <c r="AF8" s="61"/>
      <c r="AG8" s="61"/>
      <c r="AH8" s="61"/>
      <c r="AI8" s="61"/>
      <c r="AJ8" s="61"/>
      <c r="AK8" s="61"/>
      <c r="AL8" s="61"/>
      <c r="AM8" s="61"/>
      <c r="AN8" s="61"/>
    </row>
    <row r="9" spans="1:40" ht="54.75">
      <c r="A9" s="116" t="s">
        <v>5</v>
      </c>
      <c r="B9" s="107" t="s">
        <v>6</v>
      </c>
      <c r="C9" s="55" t="s">
        <v>31</v>
      </c>
      <c r="D9" s="26">
        <v>1</v>
      </c>
      <c r="E9" s="26">
        <v>2</v>
      </c>
      <c r="F9" s="26">
        <v>3</v>
      </c>
      <c r="G9" s="26">
        <v>4</v>
      </c>
      <c r="H9" s="56" t="s">
        <v>7</v>
      </c>
      <c r="I9" s="26">
        <v>1</v>
      </c>
      <c r="J9" s="26">
        <v>2</v>
      </c>
      <c r="K9" s="26">
        <v>3</v>
      </c>
      <c r="L9" s="26">
        <v>4</v>
      </c>
      <c r="M9" s="57" t="s">
        <v>7</v>
      </c>
      <c r="N9" s="26">
        <v>1</v>
      </c>
      <c r="O9" s="26">
        <v>2</v>
      </c>
      <c r="P9" s="69" t="s">
        <v>7</v>
      </c>
      <c r="Q9" s="26" t="s">
        <v>8</v>
      </c>
      <c r="R9" s="26" t="s">
        <v>9</v>
      </c>
      <c r="S9" s="58" t="s">
        <v>15</v>
      </c>
      <c r="T9" s="59" t="s">
        <v>16</v>
      </c>
      <c r="U9" s="70" t="s">
        <v>10</v>
      </c>
      <c r="V9" s="195"/>
      <c r="W9" s="14"/>
      <c r="X9" s="14"/>
      <c r="Y9" s="14" t="s">
        <v>11</v>
      </c>
      <c r="Z9" s="14"/>
      <c r="AA9" s="14" t="s">
        <v>12</v>
      </c>
      <c r="AB9" s="14"/>
      <c r="AC9" s="14" t="s">
        <v>13</v>
      </c>
      <c r="AD9" s="14"/>
      <c r="AE9" s="14" t="s">
        <v>14</v>
      </c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32.25" customHeight="1">
      <c r="A10" s="60">
        <v>8</v>
      </c>
      <c r="B10" s="178" t="s">
        <v>111</v>
      </c>
      <c r="C10" s="171" t="s">
        <v>54</v>
      </c>
      <c r="D10" s="75">
        <v>8.4</v>
      </c>
      <c r="E10" s="75">
        <v>8.2</v>
      </c>
      <c r="F10" s="75">
        <v>8.6</v>
      </c>
      <c r="G10" s="75">
        <v>8.7</v>
      </c>
      <c r="H10" s="76">
        <f aca="true" t="shared" si="0" ref="H10:H18">(D10+E10+F10+G10-Y10-AA10)/2</f>
        <v>8.500000000000004</v>
      </c>
      <c r="I10" s="75">
        <v>8.4</v>
      </c>
      <c r="J10" s="75">
        <v>8.6</v>
      </c>
      <c r="K10" s="75">
        <v>8.3</v>
      </c>
      <c r="L10" s="75">
        <v>8.5</v>
      </c>
      <c r="M10" s="77">
        <f aca="true" t="shared" si="1" ref="M10:M18">(I10+J10+K10+L10-AC10-AE10)/2</f>
        <v>8.45</v>
      </c>
      <c r="N10" s="75">
        <v>4.1</v>
      </c>
      <c r="O10" s="78"/>
      <c r="P10" s="79">
        <f aca="true" t="shared" si="2" ref="P10:P18">(N10)/2</f>
        <v>2.05</v>
      </c>
      <c r="Q10" s="75"/>
      <c r="R10" s="75"/>
      <c r="S10" s="75"/>
      <c r="T10" s="80">
        <f aca="true" t="shared" si="3" ref="T10:T18">Q10/2+R10+S10</f>
        <v>0</v>
      </c>
      <c r="U10" s="81">
        <f aca="true" t="shared" si="4" ref="U10:U18">H10+M10+P10-T10</f>
        <v>19.000000000000004</v>
      </c>
      <c r="V10" s="82">
        <f aca="true" t="shared" si="5" ref="V10:V18">RANK(U10,$U$9:$U$26,0)</f>
        <v>1</v>
      </c>
      <c r="W10" s="61"/>
      <c r="X10" s="61"/>
      <c r="Y10" s="61">
        <f>MIN(D10,E10,F10,G10)</f>
        <v>8.2</v>
      </c>
      <c r="Z10" s="61"/>
      <c r="AA10" s="61">
        <f>MAX(D10,E10,F10,G10)</f>
        <v>8.7</v>
      </c>
      <c r="AB10" s="61"/>
      <c r="AC10" s="61">
        <f aca="true" t="shared" si="6" ref="AC10:AC17">MIN(I10,J10,K10,L10)</f>
        <v>8.3</v>
      </c>
      <c r="AD10" s="61"/>
      <c r="AE10" s="61">
        <f aca="true" t="shared" si="7" ref="AE10:AE17">MAX(I10,J10,K10,L10)</f>
        <v>8.6</v>
      </c>
      <c r="AF10" s="61"/>
      <c r="AG10" s="61"/>
      <c r="AH10" s="61"/>
      <c r="AI10" s="61"/>
      <c r="AJ10" s="61"/>
      <c r="AK10" s="61"/>
      <c r="AL10" s="61"/>
      <c r="AM10" s="61"/>
      <c r="AN10" s="61"/>
    </row>
    <row r="11" spans="1:40" ht="26.25" customHeight="1">
      <c r="A11" s="60">
        <v>1</v>
      </c>
      <c r="B11" s="159" t="s">
        <v>104</v>
      </c>
      <c r="C11" s="174" t="s">
        <v>52</v>
      </c>
      <c r="D11" s="75">
        <v>8.3</v>
      </c>
      <c r="E11" s="75">
        <v>8.6</v>
      </c>
      <c r="F11" s="75">
        <v>8.5</v>
      </c>
      <c r="G11" s="75">
        <v>8.5</v>
      </c>
      <c r="H11" s="76">
        <f t="shared" si="0"/>
        <v>8.5</v>
      </c>
      <c r="I11" s="75">
        <v>8.4</v>
      </c>
      <c r="J11" s="75">
        <v>8.4</v>
      </c>
      <c r="K11" s="75">
        <v>8.4</v>
      </c>
      <c r="L11" s="75">
        <v>8.2</v>
      </c>
      <c r="M11" s="77">
        <f t="shared" si="1"/>
        <v>8.400000000000002</v>
      </c>
      <c r="N11" s="75">
        <v>4.1</v>
      </c>
      <c r="O11" s="78"/>
      <c r="P11" s="79">
        <f t="shared" si="2"/>
        <v>2.05</v>
      </c>
      <c r="Q11" s="75"/>
      <c r="R11" s="75"/>
      <c r="S11" s="75"/>
      <c r="T11" s="80">
        <f t="shared" si="3"/>
        <v>0</v>
      </c>
      <c r="U11" s="81">
        <f t="shared" si="4"/>
        <v>18.950000000000003</v>
      </c>
      <c r="V11" s="82">
        <f t="shared" si="5"/>
        <v>2</v>
      </c>
      <c r="W11" s="61"/>
      <c r="X11" s="61"/>
      <c r="Y11" s="61">
        <f aca="true" t="shared" si="8" ref="Y11:Y17">MIN(D11,E11,F11,G11)</f>
        <v>8.3</v>
      </c>
      <c r="Z11" s="61"/>
      <c r="AA11" s="61">
        <f aca="true" t="shared" si="9" ref="AA11:AA17">MAX(D11,E11,F11,G11)</f>
        <v>8.6</v>
      </c>
      <c r="AB11" s="61"/>
      <c r="AC11" s="61">
        <f t="shared" si="6"/>
        <v>8.2</v>
      </c>
      <c r="AD11" s="61"/>
      <c r="AE11" s="61">
        <f t="shared" si="7"/>
        <v>8.4</v>
      </c>
      <c r="AF11" s="61"/>
      <c r="AG11" s="61"/>
      <c r="AH11" s="61"/>
      <c r="AI11" s="61"/>
      <c r="AJ11" s="61"/>
      <c r="AK11" s="61"/>
      <c r="AL11" s="61"/>
      <c r="AM11" s="61"/>
      <c r="AN11" s="61"/>
    </row>
    <row r="12" spans="1:40" ht="35.25" customHeight="1">
      <c r="A12" s="60">
        <v>8</v>
      </c>
      <c r="B12" s="168" t="s">
        <v>110</v>
      </c>
      <c r="C12" s="171" t="s">
        <v>54</v>
      </c>
      <c r="D12" s="75">
        <v>8.5</v>
      </c>
      <c r="E12" s="75">
        <v>8</v>
      </c>
      <c r="F12" s="75">
        <v>8.3</v>
      </c>
      <c r="G12" s="75">
        <v>8.6</v>
      </c>
      <c r="H12" s="76">
        <f t="shared" si="0"/>
        <v>8.399999999999999</v>
      </c>
      <c r="I12" s="75">
        <v>8.2</v>
      </c>
      <c r="J12" s="75">
        <v>8.6</v>
      </c>
      <c r="K12" s="75">
        <v>8.6</v>
      </c>
      <c r="L12" s="75">
        <v>8.3</v>
      </c>
      <c r="M12" s="77">
        <f t="shared" si="1"/>
        <v>8.450000000000003</v>
      </c>
      <c r="N12" s="75">
        <v>4.1</v>
      </c>
      <c r="O12" s="78"/>
      <c r="P12" s="79">
        <f t="shared" si="2"/>
        <v>2.05</v>
      </c>
      <c r="Q12" s="75"/>
      <c r="R12" s="75"/>
      <c r="S12" s="75"/>
      <c r="T12" s="80">
        <f t="shared" si="3"/>
        <v>0</v>
      </c>
      <c r="U12" s="81">
        <f t="shared" si="4"/>
        <v>18.900000000000002</v>
      </c>
      <c r="V12" s="82">
        <f t="shared" si="5"/>
        <v>3</v>
      </c>
      <c r="W12" s="61"/>
      <c r="X12" s="61"/>
      <c r="Y12" s="61">
        <f t="shared" si="8"/>
        <v>8</v>
      </c>
      <c r="Z12" s="61"/>
      <c r="AA12" s="61">
        <f t="shared" si="9"/>
        <v>8.6</v>
      </c>
      <c r="AB12" s="61"/>
      <c r="AC12" s="61">
        <f t="shared" si="6"/>
        <v>8.2</v>
      </c>
      <c r="AD12" s="61"/>
      <c r="AE12" s="61">
        <f t="shared" si="7"/>
        <v>8.6</v>
      </c>
      <c r="AF12" s="61"/>
      <c r="AG12" s="61"/>
      <c r="AH12" s="61"/>
      <c r="AI12" s="61"/>
      <c r="AJ12" s="61"/>
      <c r="AK12" s="61"/>
      <c r="AL12" s="61"/>
      <c r="AM12" s="61"/>
      <c r="AN12" s="61"/>
    </row>
    <row r="13" spans="1:40" ht="30.75" customHeight="1">
      <c r="A13" s="60">
        <v>5</v>
      </c>
      <c r="B13" s="162" t="s">
        <v>107</v>
      </c>
      <c r="C13" s="172" t="s">
        <v>73</v>
      </c>
      <c r="D13" s="75">
        <v>8.3</v>
      </c>
      <c r="E13" s="75">
        <v>8.5</v>
      </c>
      <c r="F13" s="75">
        <v>8.4</v>
      </c>
      <c r="G13" s="75">
        <v>8.4</v>
      </c>
      <c r="H13" s="76">
        <f t="shared" si="0"/>
        <v>8.4</v>
      </c>
      <c r="I13" s="75">
        <v>8.5</v>
      </c>
      <c r="J13" s="75">
        <v>8.4</v>
      </c>
      <c r="K13" s="75">
        <v>8.5</v>
      </c>
      <c r="L13" s="75">
        <v>8.4</v>
      </c>
      <c r="M13" s="77">
        <f t="shared" si="1"/>
        <v>8.45</v>
      </c>
      <c r="N13" s="75">
        <v>4.1</v>
      </c>
      <c r="O13" s="78"/>
      <c r="P13" s="79">
        <f t="shared" si="2"/>
        <v>2.05</v>
      </c>
      <c r="Q13" s="75"/>
      <c r="R13" s="75"/>
      <c r="S13" s="75"/>
      <c r="T13" s="80">
        <f t="shared" si="3"/>
        <v>0</v>
      </c>
      <c r="U13" s="81">
        <f t="shared" si="4"/>
        <v>18.900000000000002</v>
      </c>
      <c r="V13" s="82">
        <f t="shared" si="5"/>
        <v>3</v>
      </c>
      <c r="W13" s="61"/>
      <c r="X13" s="61"/>
      <c r="Y13" s="61">
        <f t="shared" si="8"/>
        <v>8.3</v>
      </c>
      <c r="Z13" s="61"/>
      <c r="AA13" s="61">
        <f t="shared" si="9"/>
        <v>8.5</v>
      </c>
      <c r="AB13" s="61"/>
      <c r="AC13" s="61">
        <f t="shared" si="6"/>
        <v>8.4</v>
      </c>
      <c r="AD13" s="61"/>
      <c r="AE13" s="61">
        <f t="shared" si="7"/>
        <v>8.5</v>
      </c>
      <c r="AF13" s="61"/>
      <c r="AG13" s="61"/>
      <c r="AH13" s="61"/>
      <c r="AI13" s="61"/>
      <c r="AJ13" s="61"/>
      <c r="AK13" s="61"/>
      <c r="AL13" s="61"/>
      <c r="AM13" s="61"/>
      <c r="AN13" s="61"/>
    </row>
    <row r="14" spans="1:40" ht="33" customHeight="1">
      <c r="A14" s="60">
        <v>6</v>
      </c>
      <c r="B14" s="173" t="s">
        <v>108</v>
      </c>
      <c r="C14" s="174" t="s">
        <v>81</v>
      </c>
      <c r="D14" s="75">
        <v>8.4</v>
      </c>
      <c r="E14" s="75">
        <v>8</v>
      </c>
      <c r="F14" s="75">
        <v>8.4</v>
      </c>
      <c r="G14" s="75">
        <v>8.2</v>
      </c>
      <c r="H14" s="76">
        <f t="shared" si="0"/>
        <v>8.3</v>
      </c>
      <c r="I14" s="75">
        <v>7.9</v>
      </c>
      <c r="J14" s="75">
        <v>8.4</v>
      </c>
      <c r="K14" s="75">
        <v>8.4</v>
      </c>
      <c r="L14" s="75">
        <v>8.6</v>
      </c>
      <c r="M14" s="77">
        <f t="shared" si="1"/>
        <v>8.400000000000002</v>
      </c>
      <c r="N14" s="75">
        <v>4.1</v>
      </c>
      <c r="O14" s="78"/>
      <c r="P14" s="79">
        <f t="shared" si="2"/>
        <v>2.05</v>
      </c>
      <c r="Q14" s="75"/>
      <c r="R14" s="75"/>
      <c r="S14" s="75"/>
      <c r="T14" s="80">
        <f t="shared" si="3"/>
        <v>0</v>
      </c>
      <c r="U14" s="81">
        <f t="shared" si="4"/>
        <v>18.750000000000004</v>
      </c>
      <c r="V14" s="82">
        <f t="shared" si="5"/>
        <v>5</v>
      </c>
      <c r="W14" s="61"/>
      <c r="X14" s="61"/>
      <c r="Y14" s="61">
        <f t="shared" si="8"/>
        <v>8</v>
      </c>
      <c r="Z14" s="61"/>
      <c r="AA14" s="61">
        <f t="shared" si="9"/>
        <v>8.4</v>
      </c>
      <c r="AB14" s="61"/>
      <c r="AC14" s="61">
        <f t="shared" si="6"/>
        <v>7.9</v>
      </c>
      <c r="AD14" s="61"/>
      <c r="AE14" s="61">
        <f t="shared" si="7"/>
        <v>8.6</v>
      </c>
      <c r="AF14" s="61"/>
      <c r="AG14" s="61"/>
      <c r="AH14" s="61"/>
      <c r="AI14" s="61"/>
      <c r="AJ14" s="61"/>
      <c r="AK14" s="61"/>
      <c r="AL14" s="61"/>
      <c r="AM14" s="61"/>
      <c r="AN14" s="61"/>
    </row>
    <row r="15" spans="1:40" ht="35.25" customHeight="1">
      <c r="A15" s="60">
        <v>4</v>
      </c>
      <c r="B15" s="133" t="s">
        <v>106</v>
      </c>
      <c r="C15" s="171" t="s">
        <v>54</v>
      </c>
      <c r="D15" s="75">
        <v>8.2</v>
      </c>
      <c r="E15" s="75">
        <v>8.3</v>
      </c>
      <c r="F15" s="75">
        <v>8.2</v>
      </c>
      <c r="G15" s="75">
        <v>8.5</v>
      </c>
      <c r="H15" s="76">
        <f t="shared" si="0"/>
        <v>8.250000000000002</v>
      </c>
      <c r="I15" s="75">
        <v>8</v>
      </c>
      <c r="J15" s="75">
        <v>8.4</v>
      </c>
      <c r="K15" s="75">
        <v>8.3</v>
      </c>
      <c r="L15" s="75">
        <v>8.1</v>
      </c>
      <c r="M15" s="77">
        <f t="shared" si="1"/>
        <v>8.2</v>
      </c>
      <c r="N15" s="75">
        <v>4.1</v>
      </c>
      <c r="O15" s="78"/>
      <c r="P15" s="79">
        <f t="shared" si="2"/>
        <v>2.05</v>
      </c>
      <c r="Q15" s="75"/>
      <c r="R15" s="75"/>
      <c r="S15" s="75"/>
      <c r="T15" s="80">
        <f t="shared" si="3"/>
        <v>0</v>
      </c>
      <c r="U15" s="81">
        <f t="shared" si="4"/>
        <v>18.500000000000004</v>
      </c>
      <c r="V15" s="82">
        <f t="shared" si="5"/>
        <v>6</v>
      </c>
      <c r="W15" s="61"/>
      <c r="X15" s="61"/>
      <c r="Y15" s="61">
        <f t="shared" si="8"/>
        <v>8.2</v>
      </c>
      <c r="Z15" s="61"/>
      <c r="AA15" s="61">
        <f t="shared" si="9"/>
        <v>8.5</v>
      </c>
      <c r="AB15" s="61"/>
      <c r="AC15" s="61">
        <f t="shared" si="6"/>
        <v>8</v>
      </c>
      <c r="AD15" s="61"/>
      <c r="AE15" s="61">
        <f t="shared" si="7"/>
        <v>8.4</v>
      </c>
      <c r="AF15" s="61"/>
      <c r="AG15" s="61"/>
      <c r="AH15" s="61"/>
      <c r="AI15" s="61"/>
      <c r="AJ15" s="61"/>
      <c r="AK15" s="61"/>
      <c r="AL15" s="61"/>
      <c r="AM15" s="61"/>
      <c r="AN15" s="61"/>
    </row>
    <row r="16" spans="1:40" ht="31.5" customHeight="1">
      <c r="A16" s="60">
        <v>3</v>
      </c>
      <c r="B16" s="173" t="s">
        <v>112</v>
      </c>
      <c r="C16" s="163" t="s">
        <v>54</v>
      </c>
      <c r="D16" s="75">
        <v>8.1</v>
      </c>
      <c r="E16" s="75">
        <v>8.2</v>
      </c>
      <c r="F16" s="75">
        <v>8.2</v>
      </c>
      <c r="G16" s="75">
        <v>8.2</v>
      </c>
      <c r="H16" s="76">
        <f t="shared" si="0"/>
        <v>8.199999999999998</v>
      </c>
      <c r="I16" s="75">
        <v>8.2</v>
      </c>
      <c r="J16" s="75">
        <v>8.2</v>
      </c>
      <c r="K16" s="75">
        <v>8.2</v>
      </c>
      <c r="L16" s="75">
        <v>8</v>
      </c>
      <c r="M16" s="77">
        <f t="shared" si="1"/>
        <v>8.199999999999998</v>
      </c>
      <c r="N16" s="75">
        <v>4.1</v>
      </c>
      <c r="O16" s="78"/>
      <c r="P16" s="79">
        <f t="shared" si="2"/>
        <v>2.05</v>
      </c>
      <c r="Q16" s="75"/>
      <c r="R16" s="75"/>
      <c r="S16" s="75"/>
      <c r="T16" s="80">
        <f t="shared" si="3"/>
        <v>0</v>
      </c>
      <c r="U16" s="81">
        <f t="shared" si="4"/>
        <v>18.449999999999996</v>
      </c>
      <c r="V16" s="82">
        <f t="shared" si="5"/>
        <v>7</v>
      </c>
      <c r="W16" s="61"/>
      <c r="X16" s="61"/>
      <c r="Y16" s="61">
        <f t="shared" si="8"/>
        <v>8.1</v>
      </c>
      <c r="Z16" s="61"/>
      <c r="AA16" s="61">
        <f t="shared" si="9"/>
        <v>8.2</v>
      </c>
      <c r="AB16" s="61"/>
      <c r="AC16" s="61">
        <f t="shared" si="6"/>
        <v>8</v>
      </c>
      <c r="AD16" s="61"/>
      <c r="AE16" s="61">
        <f t="shared" si="7"/>
        <v>8.2</v>
      </c>
      <c r="AF16" s="61"/>
      <c r="AG16" s="61"/>
      <c r="AH16" s="61"/>
      <c r="AI16" s="61"/>
      <c r="AJ16" s="61"/>
      <c r="AK16" s="61"/>
      <c r="AL16" s="61"/>
      <c r="AM16" s="61"/>
      <c r="AN16" s="61"/>
    </row>
    <row r="17" spans="1:40" ht="32.25" customHeight="1">
      <c r="A17" s="60">
        <v>2</v>
      </c>
      <c r="B17" s="150" t="s">
        <v>105</v>
      </c>
      <c r="C17" s="171" t="s">
        <v>56</v>
      </c>
      <c r="D17" s="75">
        <v>7.9</v>
      </c>
      <c r="E17" s="75">
        <v>8.3</v>
      </c>
      <c r="F17" s="75">
        <v>8.4</v>
      </c>
      <c r="G17" s="75">
        <v>8.1</v>
      </c>
      <c r="H17" s="76">
        <f t="shared" si="0"/>
        <v>8.200000000000003</v>
      </c>
      <c r="I17" s="75">
        <v>8.1</v>
      </c>
      <c r="J17" s="75">
        <v>8.2</v>
      </c>
      <c r="K17" s="75">
        <v>8.1</v>
      </c>
      <c r="L17" s="75">
        <v>8.1</v>
      </c>
      <c r="M17" s="77">
        <f t="shared" si="1"/>
        <v>8.1</v>
      </c>
      <c r="N17" s="75">
        <v>4.1</v>
      </c>
      <c r="O17" s="78"/>
      <c r="P17" s="79">
        <f t="shared" si="2"/>
        <v>2.05</v>
      </c>
      <c r="Q17" s="75"/>
      <c r="R17" s="75"/>
      <c r="S17" s="75"/>
      <c r="T17" s="80">
        <f t="shared" si="3"/>
        <v>0</v>
      </c>
      <c r="U17" s="81">
        <f t="shared" si="4"/>
        <v>18.350000000000005</v>
      </c>
      <c r="V17" s="82">
        <f t="shared" si="5"/>
        <v>8</v>
      </c>
      <c r="W17" s="61"/>
      <c r="X17" s="61"/>
      <c r="Y17" s="61">
        <f t="shared" si="8"/>
        <v>7.9</v>
      </c>
      <c r="Z17" s="61"/>
      <c r="AA17" s="61">
        <f t="shared" si="9"/>
        <v>8.4</v>
      </c>
      <c r="AB17" s="61"/>
      <c r="AC17" s="61">
        <f t="shared" si="6"/>
        <v>8.1</v>
      </c>
      <c r="AD17" s="61"/>
      <c r="AE17" s="61">
        <f t="shared" si="7"/>
        <v>8.2</v>
      </c>
      <c r="AF17" s="61"/>
      <c r="AG17" s="61"/>
      <c r="AH17" s="61"/>
      <c r="AI17" s="61"/>
      <c r="AJ17" s="61"/>
      <c r="AK17" s="61"/>
      <c r="AL17" s="61"/>
      <c r="AM17" s="61"/>
      <c r="AN17" s="61"/>
    </row>
    <row r="18" spans="1:40" ht="33" customHeight="1">
      <c r="A18" s="60">
        <v>7</v>
      </c>
      <c r="B18" s="150" t="s">
        <v>109</v>
      </c>
      <c r="C18" s="171" t="s">
        <v>54</v>
      </c>
      <c r="D18" s="75">
        <v>8.1</v>
      </c>
      <c r="E18" s="75">
        <v>7.8</v>
      </c>
      <c r="F18" s="75">
        <v>8.2</v>
      </c>
      <c r="G18" s="75">
        <v>8.1</v>
      </c>
      <c r="H18" s="76">
        <f t="shared" si="0"/>
        <v>8.099999999999998</v>
      </c>
      <c r="I18" s="75">
        <v>8.1</v>
      </c>
      <c r="J18" s="75">
        <v>8.3</v>
      </c>
      <c r="K18" s="75">
        <v>8.1</v>
      </c>
      <c r="L18" s="75">
        <v>8.2</v>
      </c>
      <c r="M18" s="77">
        <f t="shared" si="1"/>
        <v>8.15</v>
      </c>
      <c r="N18" s="75">
        <v>3.5</v>
      </c>
      <c r="O18" s="78"/>
      <c r="P18" s="79">
        <f t="shared" si="2"/>
        <v>1.75</v>
      </c>
      <c r="Q18" s="75"/>
      <c r="R18" s="75"/>
      <c r="S18" s="75"/>
      <c r="T18" s="80">
        <f t="shared" si="3"/>
        <v>0</v>
      </c>
      <c r="U18" s="81">
        <f t="shared" si="4"/>
        <v>18</v>
      </c>
      <c r="V18" s="82">
        <f t="shared" si="5"/>
        <v>9</v>
      </c>
      <c r="W18" s="61"/>
      <c r="X18" s="61"/>
      <c r="Y18" s="61">
        <f>MIN(D18,E18,F18,G18)</f>
        <v>7.8</v>
      </c>
      <c r="Z18" s="61"/>
      <c r="AA18" s="61">
        <f>MAX(D18,E18,F18,G18)</f>
        <v>8.2</v>
      </c>
      <c r="AB18" s="61"/>
      <c r="AC18" s="61">
        <f>MIN(I18,J18,K18,L18)</f>
        <v>8.1</v>
      </c>
      <c r="AD18" s="61"/>
      <c r="AE18" s="61">
        <f>MAX(I18,J18,K18,L18)</f>
        <v>8.3</v>
      </c>
      <c r="AF18" s="61"/>
      <c r="AG18" s="61"/>
      <c r="AH18" s="61"/>
      <c r="AI18" s="61"/>
      <c r="AJ18" s="61"/>
      <c r="AK18" s="61"/>
      <c r="AL18" s="61"/>
      <c r="AM18" s="61"/>
      <c r="AN18" s="61"/>
    </row>
    <row r="19" spans="1:40" ht="19.5" customHeight="1">
      <c r="A19" s="105"/>
      <c r="B19" s="131" t="s">
        <v>20</v>
      </c>
      <c r="D19" s="20"/>
      <c r="E19" s="20"/>
      <c r="F19" s="46"/>
      <c r="G19" s="46"/>
      <c r="H19" t="s">
        <v>103</v>
      </c>
      <c r="I19" s="14"/>
      <c r="J19" s="14"/>
      <c r="L19" s="14"/>
      <c r="M19" s="14"/>
      <c r="N19" s="14"/>
      <c r="O19" s="14"/>
      <c r="P19" s="14"/>
      <c r="Q19" s="8"/>
      <c r="R19" s="8"/>
      <c r="S19" s="8"/>
      <c r="T19" s="8"/>
      <c r="U19" s="8"/>
      <c r="V19" s="8"/>
      <c r="Y19" s="122" t="e">
        <f>MIN(#REF!,#REF!,#REF!,#REF!)</f>
        <v>#REF!</v>
      </c>
      <c r="AA19" s="122" t="e">
        <f>MAX(#REF!,#REF!,#REF!,#REF!)</f>
        <v>#REF!</v>
      </c>
      <c r="AC19" s="122" t="e">
        <f>MIN(#REF!,#REF!,#REF!,#REF!)</f>
        <v>#REF!</v>
      </c>
      <c r="AE19" s="122" t="e">
        <f>MAX(#REF!,#REF!,#REF!,#REF!)</f>
        <v>#REF!</v>
      </c>
      <c r="AF19" s="15"/>
      <c r="AG19" s="15"/>
      <c r="AH19" s="15"/>
      <c r="AI19" s="15"/>
      <c r="AJ19" s="15"/>
      <c r="AK19" s="15"/>
      <c r="AL19" s="15"/>
      <c r="AM19" s="15"/>
      <c r="AN19" s="15"/>
    </row>
    <row r="20" spans="2:31" ht="19.5" customHeight="1">
      <c r="B20" s="130" t="s">
        <v>24</v>
      </c>
      <c r="C20" s="8"/>
      <c r="D20" s="8"/>
      <c r="E20" s="8"/>
      <c r="F20" s="8"/>
      <c r="G20" s="8"/>
      <c r="H20" s="20" t="s">
        <v>34</v>
      </c>
      <c r="I20" s="8"/>
      <c r="J20" s="8"/>
      <c r="K20" s="8" t="s">
        <v>22</v>
      </c>
      <c r="Y20" s="122" t="e">
        <f>MIN(#REF!,#REF!,#REF!,#REF!)</f>
        <v>#REF!</v>
      </c>
      <c r="AA20" s="122" t="e">
        <f>MAX(#REF!,#REF!,#REF!,#REF!)</f>
        <v>#REF!</v>
      </c>
      <c r="AC20" s="122" t="e">
        <f>MIN(#REF!,#REF!,#REF!,#REF!)</f>
        <v>#REF!</v>
      </c>
      <c r="AE20" s="122" t="e">
        <f>MAX(#REF!,#REF!,#REF!,#REF!)</f>
        <v>#REF!</v>
      </c>
    </row>
    <row r="21" spans="25:31" ht="19.5" customHeight="1">
      <c r="Y21" s="122" t="e">
        <f>MIN(#REF!,#REF!,#REF!,#REF!)</f>
        <v>#REF!</v>
      </c>
      <c r="AA21" s="122" t="e">
        <f>MAX(#REF!,#REF!,#REF!,#REF!)</f>
        <v>#REF!</v>
      </c>
      <c r="AC21" s="122" t="e">
        <f>MIN(#REF!,#REF!,#REF!,#REF!)</f>
        <v>#REF!</v>
      </c>
      <c r="AE21" s="122" t="e">
        <f>MAX(#REF!,#REF!,#REF!,#REF!)</f>
        <v>#REF!</v>
      </c>
    </row>
    <row r="22" spans="25:31" ht="19.5" customHeight="1">
      <c r="Y22" s="122" t="e">
        <f>MIN(#REF!,#REF!,#REF!,#REF!)</f>
        <v>#REF!</v>
      </c>
      <c r="AA22" s="122" t="e">
        <f>MAX(#REF!,#REF!,#REF!,#REF!)</f>
        <v>#REF!</v>
      </c>
      <c r="AC22" s="122" t="e">
        <f>MIN(#REF!,#REF!,#REF!,#REF!)</f>
        <v>#REF!</v>
      </c>
      <c r="AE22" s="122" t="e">
        <f>MAX(#REF!,#REF!,#REF!,#REF!)</f>
        <v>#REF!</v>
      </c>
    </row>
    <row r="23" spans="25:31" ht="19.5" customHeight="1">
      <c r="Y23" s="122" t="e">
        <f>MIN(#REF!,#REF!,#REF!,#REF!)</f>
        <v>#REF!</v>
      </c>
      <c r="AA23" s="122" t="e">
        <f>MAX(#REF!,#REF!,#REF!,#REF!)</f>
        <v>#REF!</v>
      </c>
      <c r="AC23" s="122" t="e">
        <f>MIN(#REF!,#REF!,#REF!,#REF!)</f>
        <v>#REF!</v>
      </c>
      <c r="AE23" s="122" t="e">
        <f>MAX(#REF!,#REF!,#REF!,#REF!)</f>
        <v>#REF!</v>
      </c>
    </row>
    <row r="24" spans="2:31" ht="19.5" customHeight="1">
      <c r="B24" s="132"/>
      <c r="C24" s="2"/>
      <c r="Y24" s="122" t="e">
        <f>MIN(#REF!,#REF!,#REF!,#REF!)</f>
        <v>#REF!</v>
      </c>
      <c r="AA24" s="122" t="e">
        <f>MAX(#REF!,#REF!,#REF!,#REF!)</f>
        <v>#REF!</v>
      </c>
      <c r="AC24" s="122" t="e">
        <f>MIN(#REF!,#REF!,#REF!,#REF!)</f>
        <v>#REF!</v>
      </c>
      <c r="AE24" s="122" t="e">
        <f>MAX(#REF!,#REF!,#REF!,#REF!)</f>
        <v>#REF!</v>
      </c>
    </row>
    <row r="25" spans="2:31" ht="19.5" customHeight="1">
      <c r="B25" s="132"/>
      <c r="C25" s="2"/>
      <c r="Y25" s="122" t="e">
        <f>MIN(#REF!,#REF!,#REF!,#REF!)</f>
        <v>#REF!</v>
      </c>
      <c r="AA25" s="122" t="e">
        <f>MAX(#REF!,#REF!,#REF!,#REF!)</f>
        <v>#REF!</v>
      </c>
      <c r="AC25" s="122" t="e">
        <f>MIN(#REF!,#REF!,#REF!,#REF!)</f>
        <v>#REF!</v>
      </c>
      <c r="AE25" s="122" t="e">
        <f>MAX(#REF!,#REF!,#REF!,#REF!)</f>
        <v>#REF!</v>
      </c>
    </row>
    <row r="26" spans="2:31" ht="19.5" customHeight="1">
      <c r="B26" s="132"/>
      <c r="C26" s="2"/>
      <c r="Y26" s="122" t="e">
        <f>MIN(#REF!,#REF!,#REF!,#REF!)</f>
        <v>#REF!</v>
      </c>
      <c r="AA26" s="122" t="e">
        <f>MAX(#REF!,#REF!,#REF!,#REF!)</f>
        <v>#REF!</v>
      </c>
      <c r="AC26" s="122" t="e">
        <f>MIN(#REF!,#REF!,#REF!,#REF!)</f>
        <v>#REF!</v>
      </c>
      <c r="AE26" s="122" t="e">
        <f>MAX(#REF!,#REF!,#REF!,#REF!)</f>
        <v>#REF!</v>
      </c>
    </row>
    <row r="27" spans="2:31" ht="19.5" customHeight="1">
      <c r="B27" s="132"/>
      <c r="C27" s="2"/>
      <c r="Y27" s="122" t="e">
        <f>MIN(#REF!,#REF!,#REF!,#REF!)</f>
        <v>#REF!</v>
      </c>
      <c r="AA27" s="122" t="e">
        <f>MAX(#REF!,#REF!,#REF!,#REF!)</f>
        <v>#REF!</v>
      </c>
      <c r="AC27" s="122" t="e">
        <f>MIN(#REF!,#REF!,#REF!,#REF!)</f>
        <v>#REF!</v>
      </c>
      <c r="AE27" s="122" t="e">
        <f>MAX(#REF!,#REF!,#REF!,#REF!)</f>
        <v>#REF!</v>
      </c>
    </row>
    <row r="28" spans="2:31" ht="19.5" customHeight="1">
      <c r="B28" s="132"/>
      <c r="C28" s="2"/>
      <c r="Y28" s="122" t="e">
        <f>MIN(#REF!,#REF!,#REF!,#REF!)</f>
        <v>#REF!</v>
      </c>
      <c r="AA28" s="122" t="e">
        <f>MAX(#REF!,#REF!,#REF!,#REF!)</f>
        <v>#REF!</v>
      </c>
      <c r="AC28" s="122" t="e">
        <f>MIN(#REF!,#REF!,#REF!,#REF!)</f>
        <v>#REF!</v>
      </c>
      <c r="AE28" s="122" t="e">
        <f>MAX(#REF!,#REF!,#REF!,#REF!)</f>
        <v>#REF!</v>
      </c>
    </row>
    <row r="29" spans="2:31" ht="19.5" customHeight="1">
      <c r="B29" s="132"/>
      <c r="C29" s="2"/>
      <c r="Y29" s="122" t="e">
        <f>MIN(#REF!,#REF!,#REF!,#REF!)</f>
        <v>#REF!</v>
      </c>
      <c r="AA29" s="122" t="e">
        <f>MAX(#REF!,#REF!,#REF!,#REF!)</f>
        <v>#REF!</v>
      </c>
      <c r="AC29" s="122" t="e">
        <f>MIN(#REF!,#REF!,#REF!,#REF!)</f>
        <v>#REF!</v>
      </c>
      <c r="AE29" s="122" t="e">
        <f>MAX(#REF!,#REF!,#REF!,#REF!)</f>
        <v>#REF!</v>
      </c>
    </row>
    <row r="30" spans="2:31" ht="19.5" customHeight="1">
      <c r="B30" s="132"/>
      <c r="C30" s="2"/>
      <c r="Y30" s="122" t="e">
        <f>MIN(#REF!,#REF!,#REF!,#REF!)</f>
        <v>#REF!</v>
      </c>
      <c r="AA30" s="122" t="e">
        <f>MAX(#REF!,#REF!,#REF!,#REF!)</f>
        <v>#REF!</v>
      </c>
      <c r="AC30" s="122" t="e">
        <f>MIN(#REF!,#REF!,#REF!,#REF!)</f>
        <v>#REF!</v>
      </c>
      <c r="AE30" s="122" t="e">
        <f>MAX(#REF!,#REF!,#REF!,#REF!)</f>
        <v>#REF!</v>
      </c>
    </row>
    <row r="31" spans="2:31" ht="19.5" customHeight="1">
      <c r="B31" s="132"/>
      <c r="C31" s="2"/>
      <c r="W31" s="61"/>
      <c r="X31" s="61"/>
      <c r="Y31" s="61" t="e">
        <f>MIN(#REF!,#REF!,#REF!,#REF!)</f>
        <v>#REF!</v>
      </c>
      <c r="Z31" s="61"/>
      <c r="AA31" s="61" t="e">
        <f>MAX(#REF!,#REF!,#REF!,#REF!)</f>
        <v>#REF!</v>
      </c>
      <c r="AB31" s="61"/>
      <c r="AC31" s="61" t="e">
        <f>MIN(#REF!,#REF!,#REF!,#REF!)</f>
        <v>#REF!</v>
      </c>
      <c r="AD31" s="61"/>
      <c r="AE31" s="61" t="e">
        <f>MAX(#REF!,#REF!,#REF!,#REF!)</f>
        <v>#REF!</v>
      </c>
    </row>
    <row r="32" spans="23:40" ht="19.5" customHeight="1">
      <c r="W32" s="61"/>
      <c r="X32" s="61"/>
      <c r="Y32" s="61" t="e">
        <f>MIN(#REF!,#REF!,#REF!,#REF!)</f>
        <v>#REF!</v>
      </c>
      <c r="Z32" s="61"/>
      <c r="AA32" s="61" t="e">
        <f>MAX(#REF!,#REF!,#REF!,#REF!)</f>
        <v>#REF!</v>
      </c>
      <c r="AB32" s="61"/>
      <c r="AC32" s="61" t="e">
        <f>MIN(#REF!,#REF!,#REF!,#REF!)</f>
        <v>#REF!</v>
      </c>
      <c r="AD32" s="61"/>
      <c r="AE32" s="61" t="e">
        <f>MAX(#REF!,#REF!,#REF!,#REF!)</f>
        <v>#REF!</v>
      </c>
      <c r="AF32" s="61"/>
      <c r="AG32" s="61"/>
      <c r="AH32" s="61"/>
      <c r="AI32" s="61"/>
      <c r="AJ32" s="61"/>
      <c r="AK32" s="61"/>
      <c r="AL32" s="61"/>
      <c r="AM32" s="61"/>
      <c r="AN32" s="61"/>
    </row>
    <row r="33" spans="25:40" ht="19.5" customHeight="1">
      <c r="Y33" s="122" t="e">
        <f>MIN(#REF!,#REF!,#REF!,#REF!)</f>
        <v>#REF!</v>
      </c>
      <c r="AA33" s="122" t="e">
        <f>MAX(#REF!,#REF!,#REF!,#REF!)</f>
        <v>#REF!</v>
      </c>
      <c r="AC33" s="122" t="e">
        <f>MIN(#REF!,#REF!,#REF!,#REF!)</f>
        <v>#REF!</v>
      </c>
      <c r="AE33" s="122" t="e">
        <f>MAX(#REF!,#REF!,#REF!,#REF!)</f>
        <v>#REF!</v>
      </c>
      <c r="AF33" s="15"/>
      <c r="AG33" s="15"/>
      <c r="AH33" s="15"/>
      <c r="AI33" s="15"/>
      <c r="AJ33" s="15"/>
      <c r="AK33" s="15"/>
      <c r="AL33" s="15"/>
      <c r="AM33" s="15"/>
      <c r="AN33" s="15"/>
    </row>
    <row r="34" spans="25:31" ht="19.5" customHeight="1">
      <c r="Y34" s="122" t="e">
        <f>MIN(#REF!,#REF!,#REF!,#REF!)</f>
        <v>#REF!</v>
      </c>
      <c r="AA34" s="122" t="e">
        <f>MAX(#REF!,#REF!,#REF!,#REF!)</f>
        <v>#REF!</v>
      </c>
      <c r="AC34" s="122" t="e">
        <f>MIN(#REF!,#REF!,#REF!,#REF!)</f>
        <v>#REF!</v>
      </c>
      <c r="AE34" s="122" t="e">
        <f>MAX(#REF!,#REF!,#REF!,#REF!)</f>
        <v>#REF!</v>
      </c>
    </row>
    <row r="35" spans="25:31" ht="19.5" customHeight="1">
      <c r="Y35" s="122" t="e">
        <f>MIN(#REF!,#REF!,#REF!,#REF!)</f>
        <v>#REF!</v>
      </c>
      <c r="AA35" s="122" t="e">
        <f>MAX(#REF!,#REF!,#REF!,#REF!)</f>
        <v>#REF!</v>
      </c>
      <c r="AC35" s="122" t="e">
        <f>MIN(#REF!,#REF!,#REF!,#REF!)</f>
        <v>#REF!</v>
      </c>
      <c r="AE35" s="122" t="e">
        <f>MAX(#REF!,#REF!,#REF!,#REF!)</f>
        <v>#REF!</v>
      </c>
    </row>
    <row r="36" spans="25:31" ht="19.5" customHeight="1">
      <c r="Y36" s="122" t="e">
        <f>MIN(#REF!,#REF!,#REF!,#REF!)</f>
        <v>#REF!</v>
      </c>
      <c r="AA36" s="122" t="e">
        <f>MAX(#REF!,#REF!,#REF!,#REF!)</f>
        <v>#REF!</v>
      </c>
      <c r="AC36" s="122" t="e">
        <f>MIN(#REF!,#REF!,#REF!,#REF!)</f>
        <v>#REF!</v>
      </c>
      <c r="AE36" s="122" t="e">
        <f>MAX(#REF!,#REF!,#REF!,#REF!)</f>
        <v>#REF!</v>
      </c>
    </row>
    <row r="37" spans="25:31" ht="19.5" customHeight="1">
      <c r="Y37" s="122" t="e">
        <f>MIN(#REF!,#REF!,#REF!,#REF!)</f>
        <v>#REF!</v>
      </c>
      <c r="AA37" s="122" t="e">
        <f>MAX(#REF!,#REF!,#REF!,#REF!)</f>
        <v>#REF!</v>
      </c>
      <c r="AC37" s="122" t="e">
        <f>MIN(#REF!,#REF!,#REF!,#REF!)</f>
        <v>#REF!</v>
      </c>
      <c r="AE37" s="122" t="e">
        <f>MAX(#REF!,#REF!,#REF!,#REF!)</f>
        <v>#REF!</v>
      </c>
    </row>
    <row r="38" spans="25:31" ht="19.5" customHeight="1">
      <c r="Y38" s="122" t="e">
        <f>MIN(#REF!,#REF!,#REF!,#REF!)</f>
        <v>#REF!</v>
      </c>
      <c r="AA38" s="122" t="e">
        <f>MAX(#REF!,#REF!,#REF!,#REF!)</f>
        <v>#REF!</v>
      </c>
      <c r="AC38" s="122" t="e">
        <f>MIN(#REF!,#REF!,#REF!,#REF!)</f>
        <v>#REF!</v>
      </c>
      <c r="AE38" s="122" t="e">
        <f>MAX(#REF!,#REF!,#REF!,#REF!)</f>
        <v>#REF!</v>
      </c>
    </row>
    <row r="39" spans="25:31" ht="19.5" customHeight="1">
      <c r="Y39" s="122" t="e">
        <f>MIN(#REF!,#REF!,#REF!,#REF!)</f>
        <v>#REF!</v>
      </c>
      <c r="AA39" s="122" t="e">
        <f>MAX(#REF!,#REF!,#REF!,#REF!)</f>
        <v>#REF!</v>
      </c>
      <c r="AC39" s="122" t="e">
        <f>MIN(#REF!,#REF!,#REF!,#REF!)</f>
        <v>#REF!</v>
      </c>
      <c r="AE39" s="122" t="e">
        <f>MAX(#REF!,#REF!,#REF!,#REF!)</f>
        <v>#REF!</v>
      </c>
    </row>
  </sheetData>
  <sheetProtection/>
  <mergeCells count="5">
    <mergeCell ref="D8:H8"/>
    <mergeCell ref="I8:M8"/>
    <mergeCell ref="N8:P8"/>
    <mergeCell ref="Q8:T8"/>
    <mergeCell ref="V8:V9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6"/>
  <sheetViews>
    <sheetView view="pageBreakPreview" zoomScaleSheetLayoutView="100" zoomScalePageLayoutView="0" workbookViewId="0" topLeftCell="A4">
      <selection activeCell="E12" sqref="E12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20.14062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5" width="5.28125" style="0" customWidth="1"/>
    <col min="16" max="16" width="6.421875" style="0" customWidth="1"/>
    <col min="17" max="17" width="5.28125" style="0" customWidth="1"/>
    <col min="18" max="18" width="4.28125" style="0" customWidth="1"/>
    <col min="19" max="19" width="5.57421875" style="0" customWidth="1"/>
    <col min="20" max="21" width="6.8515625" style="0" customWidth="1"/>
    <col min="22" max="22" width="7.421875" style="0" customWidth="1"/>
    <col min="32" max="32" width="9.140625" style="2" customWidth="1"/>
  </cols>
  <sheetData>
    <row r="1" spans="1:32" ht="15">
      <c r="A1" s="11"/>
      <c r="B1" s="71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  <c r="AF1"/>
    </row>
    <row r="2" spans="1:3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  <c r="AF2"/>
    </row>
    <row r="3" spans="1:3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  <c r="AF3"/>
    </row>
    <row r="4" spans="1:31" s="11" customFormat="1" ht="18" customHeight="1">
      <c r="A4" s="37"/>
      <c r="B4" s="37"/>
      <c r="C4" s="39"/>
      <c r="D4" s="37"/>
      <c r="E4" s="40"/>
      <c r="F4" s="40"/>
      <c r="G4" s="40"/>
      <c r="H4" s="37"/>
      <c r="I4" s="48" t="s">
        <v>43</v>
      </c>
      <c r="K4" s="36"/>
      <c r="L4" s="36"/>
      <c r="M4" s="36"/>
      <c r="N4" s="36"/>
      <c r="O4" s="36"/>
      <c r="P4" s="41"/>
      <c r="Q4" s="37"/>
      <c r="R4" s="37" t="s">
        <v>19</v>
      </c>
      <c r="S4" s="40" t="s">
        <v>37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</row>
    <row r="5" spans="1:31" s="11" customFormat="1" ht="18" customHeight="1">
      <c r="A5" s="37"/>
      <c r="B5" s="37"/>
      <c r="C5" s="39"/>
      <c r="D5" s="37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s="4" customFormat="1" ht="15" customHeight="1">
      <c r="A6" s="6"/>
      <c r="B6" s="6"/>
      <c r="C6" s="23"/>
      <c r="D6" s="6"/>
      <c r="E6" s="6"/>
      <c r="F6" s="6"/>
      <c r="G6" s="6"/>
      <c r="H6" s="140"/>
      <c r="I6" s="141"/>
      <c r="J6" s="119"/>
      <c r="K6" s="6"/>
      <c r="L6" s="6"/>
      <c r="M6" s="6"/>
      <c r="N6" s="6"/>
      <c r="O6" s="6"/>
      <c r="P6" s="32"/>
      <c r="Q6" s="45" t="s">
        <v>38</v>
      </c>
      <c r="R6" s="6"/>
      <c r="S6" s="6"/>
      <c r="T6" s="6"/>
      <c r="U6" s="32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2" ht="15.75">
      <c r="A7" s="10"/>
      <c r="B7" s="7"/>
      <c r="C7" s="7"/>
      <c r="D7" s="12"/>
      <c r="E7" s="12"/>
      <c r="F7" s="12"/>
      <c r="G7" s="12"/>
      <c r="H7" s="12"/>
      <c r="I7" s="7"/>
      <c r="J7" s="7"/>
      <c r="K7" s="21" t="s">
        <v>27</v>
      </c>
      <c r="L7" s="12"/>
      <c r="P7" s="13"/>
      <c r="R7" s="8"/>
      <c r="S7" s="9"/>
      <c r="T7" s="10"/>
      <c r="U7" s="7"/>
      <c r="V7" s="7"/>
      <c r="W7" s="7"/>
      <c r="X7" s="7"/>
      <c r="Y7" s="10"/>
      <c r="Z7" s="7"/>
      <c r="AA7" s="7"/>
      <c r="AB7" s="7"/>
      <c r="AC7" s="7"/>
      <c r="AD7" s="7"/>
      <c r="AE7" s="7"/>
      <c r="AF7" s="3"/>
    </row>
    <row r="8" spans="1:41" ht="13.5">
      <c r="A8" s="25"/>
      <c r="B8" s="25"/>
      <c r="C8" s="25"/>
      <c r="D8" s="194" t="s">
        <v>1</v>
      </c>
      <c r="E8" s="194"/>
      <c r="F8" s="194"/>
      <c r="G8" s="194"/>
      <c r="H8" s="194"/>
      <c r="I8" s="194" t="s">
        <v>0</v>
      </c>
      <c r="J8" s="194"/>
      <c r="K8" s="194"/>
      <c r="L8" s="194"/>
      <c r="M8" s="194"/>
      <c r="N8" s="194" t="s">
        <v>2</v>
      </c>
      <c r="O8" s="194"/>
      <c r="P8" s="194"/>
      <c r="Q8" s="197" t="s">
        <v>3</v>
      </c>
      <c r="R8" s="197"/>
      <c r="S8" s="197"/>
      <c r="T8" s="197"/>
      <c r="U8" s="25"/>
      <c r="V8" s="196" t="s">
        <v>4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38.25" customHeight="1">
      <c r="A9" s="62" t="s">
        <v>5</v>
      </c>
      <c r="B9" s="62" t="s">
        <v>6</v>
      </c>
      <c r="C9" s="55" t="s">
        <v>31</v>
      </c>
      <c r="D9" s="28">
        <v>1</v>
      </c>
      <c r="E9" s="28">
        <v>2</v>
      </c>
      <c r="F9" s="28">
        <v>3</v>
      </c>
      <c r="G9" s="28">
        <v>4</v>
      </c>
      <c r="H9" s="63" t="s">
        <v>7</v>
      </c>
      <c r="I9" s="28">
        <v>1</v>
      </c>
      <c r="J9" s="28">
        <v>2</v>
      </c>
      <c r="K9" s="28">
        <v>3</v>
      </c>
      <c r="L9" s="28">
        <v>4</v>
      </c>
      <c r="M9" s="64" t="s">
        <v>7</v>
      </c>
      <c r="N9" s="28">
        <v>1</v>
      </c>
      <c r="O9" s="28">
        <v>2</v>
      </c>
      <c r="P9" s="65" t="s">
        <v>7</v>
      </c>
      <c r="Q9" s="28" t="s">
        <v>8</v>
      </c>
      <c r="R9" s="28" t="s">
        <v>9</v>
      </c>
      <c r="S9" s="91" t="s">
        <v>15</v>
      </c>
      <c r="T9" s="66" t="s">
        <v>16</v>
      </c>
      <c r="U9" s="29" t="s">
        <v>10</v>
      </c>
      <c r="V9" s="196"/>
      <c r="W9" s="17"/>
      <c r="X9" s="17"/>
      <c r="Y9" s="17" t="s">
        <v>11</v>
      </c>
      <c r="Z9" s="18"/>
      <c r="AA9" s="17" t="s">
        <v>12</v>
      </c>
      <c r="AB9" s="18"/>
      <c r="AC9" s="17" t="s">
        <v>13</v>
      </c>
      <c r="AD9" s="18"/>
      <c r="AE9" s="17" t="s">
        <v>14</v>
      </c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s="67" customFormat="1" ht="27.75" customHeight="1">
      <c r="A10" s="60">
        <v>8</v>
      </c>
      <c r="B10" s="180" t="s">
        <v>59</v>
      </c>
      <c r="C10" s="158" t="s">
        <v>52</v>
      </c>
      <c r="D10" s="75">
        <v>8.1</v>
      </c>
      <c r="E10" s="75">
        <v>8.4</v>
      </c>
      <c r="F10" s="75">
        <v>8.6</v>
      </c>
      <c r="G10" s="75">
        <v>8.5</v>
      </c>
      <c r="H10" s="85">
        <f aca="true" t="shared" si="0" ref="H10:H18">(D10+E10+F10+G10-Y10-AA10)/2</f>
        <v>8.45</v>
      </c>
      <c r="I10" s="75">
        <v>8.4</v>
      </c>
      <c r="J10" s="75">
        <v>8.4</v>
      </c>
      <c r="K10" s="75">
        <v>8.5</v>
      </c>
      <c r="L10" s="75">
        <v>8.4</v>
      </c>
      <c r="M10" s="86">
        <f aca="true" t="shared" si="1" ref="M10:M18">(I10+J10+K10+L10-AC10-AE10)/2</f>
        <v>8.400000000000002</v>
      </c>
      <c r="N10" s="78">
        <v>4.1</v>
      </c>
      <c r="O10" s="78"/>
      <c r="P10" s="79">
        <f aca="true" t="shared" si="2" ref="P10:P18">(N10)/2</f>
        <v>2.05</v>
      </c>
      <c r="Q10" s="75"/>
      <c r="R10" s="75"/>
      <c r="S10" s="75"/>
      <c r="T10" s="80">
        <f aca="true" t="shared" si="3" ref="T10:T18">Q10/2+R10+S10</f>
        <v>0</v>
      </c>
      <c r="U10" s="87">
        <f aca="true" t="shared" si="4" ref="U10:U18">H10+M10+P10-T10</f>
        <v>18.900000000000002</v>
      </c>
      <c r="V10" s="82">
        <f>RANK(U10,$U$9:$U$32,0)</f>
        <v>1</v>
      </c>
      <c r="W10" s="89"/>
      <c r="X10" s="89"/>
      <c r="Y10" s="89">
        <f aca="true" t="shared" si="5" ref="Y10:Y15">MIN(D10,E10,F10,G10)</f>
        <v>8.1</v>
      </c>
      <c r="Z10" s="89"/>
      <c r="AA10" s="89">
        <f aca="true" t="shared" si="6" ref="AA10:AA15">MAX(D10,E10,F10,G10)</f>
        <v>8.6</v>
      </c>
      <c r="AB10" s="89"/>
      <c r="AC10" s="89">
        <f aca="true" t="shared" si="7" ref="AC10:AC15">MIN(I10,J10,K10,L10)</f>
        <v>8.4</v>
      </c>
      <c r="AD10" s="89"/>
      <c r="AE10" s="89">
        <f aca="true" t="shared" si="8" ref="AE10:AE15">MAX(I10,J10,K10,L10)</f>
        <v>8.5</v>
      </c>
      <c r="AF10" s="89"/>
      <c r="AG10" s="89"/>
      <c r="AH10" s="89"/>
      <c r="AI10" s="89"/>
      <c r="AJ10" s="89"/>
      <c r="AK10" s="89"/>
      <c r="AL10" s="89"/>
      <c r="AM10" s="89"/>
      <c r="AN10" s="89"/>
      <c r="AO10" s="89"/>
    </row>
    <row r="11" spans="1:41" s="67" customFormat="1" ht="27.75" customHeight="1">
      <c r="A11" s="60">
        <v>6</v>
      </c>
      <c r="B11" s="133" t="s">
        <v>57</v>
      </c>
      <c r="C11" s="158" t="s">
        <v>54</v>
      </c>
      <c r="D11" s="75">
        <v>8.4</v>
      </c>
      <c r="E11" s="75">
        <v>8.5</v>
      </c>
      <c r="F11" s="75">
        <v>8.4</v>
      </c>
      <c r="G11" s="75">
        <v>8.5</v>
      </c>
      <c r="H11" s="85">
        <f t="shared" si="0"/>
        <v>8.45</v>
      </c>
      <c r="I11" s="90">
        <v>8.5</v>
      </c>
      <c r="J11" s="90">
        <v>8.3</v>
      </c>
      <c r="K11" s="90">
        <v>8.6</v>
      </c>
      <c r="L11" s="90">
        <v>8.3</v>
      </c>
      <c r="M11" s="86">
        <f t="shared" si="1"/>
        <v>8.400000000000002</v>
      </c>
      <c r="N11" s="90">
        <v>4.1</v>
      </c>
      <c r="O11" s="78"/>
      <c r="P11" s="79">
        <f t="shared" si="2"/>
        <v>2.05</v>
      </c>
      <c r="Q11" s="90"/>
      <c r="R11" s="90"/>
      <c r="S11" s="90"/>
      <c r="T11" s="80">
        <f t="shared" si="3"/>
        <v>0</v>
      </c>
      <c r="U11" s="87">
        <f t="shared" si="4"/>
        <v>18.900000000000002</v>
      </c>
      <c r="V11" s="82">
        <f>RANK(U11,$U$9:$U$32,0)</f>
        <v>1</v>
      </c>
      <c r="W11" s="89"/>
      <c r="X11" s="89"/>
      <c r="Y11" s="89">
        <f t="shared" si="5"/>
        <v>8.4</v>
      </c>
      <c r="Z11" s="89"/>
      <c r="AA11" s="89">
        <f t="shared" si="6"/>
        <v>8.5</v>
      </c>
      <c r="AB11" s="89"/>
      <c r="AC11" s="89">
        <f t="shared" si="7"/>
        <v>8.3</v>
      </c>
      <c r="AD11" s="89"/>
      <c r="AE11" s="89">
        <f t="shared" si="8"/>
        <v>8.6</v>
      </c>
      <c r="AF11" s="89"/>
      <c r="AG11" s="89"/>
      <c r="AH11" s="89"/>
      <c r="AI11" s="89"/>
      <c r="AJ11" s="89"/>
      <c r="AK11" s="89"/>
      <c r="AL11" s="89"/>
      <c r="AM11" s="89"/>
      <c r="AN11" s="89"/>
      <c r="AO11" s="89"/>
    </row>
    <row r="12" spans="1:41" s="67" customFormat="1" ht="27.75" customHeight="1">
      <c r="A12" s="60">
        <v>5</v>
      </c>
      <c r="B12" s="152" t="s">
        <v>55</v>
      </c>
      <c r="C12" s="158" t="s">
        <v>56</v>
      </c>
      <c r="D12" s="75">
        <v>8</v>
      </c>
      <c r="E12" s="75">
        <v>8.2</v>
      </c>
      <c r="F12" s="75">
        <v>8.2</v>
      </c>
      <c r="G12" s="75">
        <v>8.3</v>
      </c>
      <c r="H12" s="85">
        <f t="shared" si="0"/>
        <v>8.200000000000001</v>
      </c>
      <c r="I12" s="75">
        <v>8</v>
      </c>
      <c r="J12" s="75">
        <v>8</v>
      </c>
      <c r="K12" s="75">
        <v>8.5</v>
      </c>
      <c r="L12" s="75">
        <v>8.5</v>
      </c>
      <c r="M12" s="86">
        <f t="shared" si="1"/>
        <v>8.25</v>
      </c>
      <c r="N12" s="78">
        <v>4.1</v>
      </c>
      <c r="O12" s="78"/>
      <c r="P12" s="79">
        <f t="shared" si="2"/>
        <v>2.05</v>
      </c>
      <c r="Q12" s="75"/>
      <c r="R12" s="75"/>
      <c r="S12" s="75"/>
      <c r="T12" s="80">
        <f t="shared" si="3"/>
        <v>0</v>
      </c>
      <c r="U12" s="87">
        <f t="shared" si="4"/>
        <v>18.500000000000004</v>
      </c>
      <c r="V12" s="82">
        <f>RANK(U12,$U$9:$U$32,0)</f>
        <v>3</v>
      </c>
      <c r="W12" s="89"/>
      <c r="X12" s="89"/>
      <c r="Y12" s="89">
        <f t="shared" si="5"/>
        <v>8</v>
      </c>
      <c r="Z12" s="89"/>
      <c r="AA12" s="89">
        <f t="shared" si="6"/>
        <v>8.3</v>
      </c>
      <c r="AB12" s="89"/>
      <c r="AC12" s="89">
        <f t="shared" si="7"/>
        <v>8</v>
      </c>
      <c r="AD12" s="89"/>
      <c r="AE12" s="89">
        <f t="shared" si="8"/>
        <v>8.5</v>
      </c>
      <c r="AF12" s="89"/>
      <c r="AG12" s="89"/>
      <c r="AH12" s="89"/>
      <c r="AI12" s="89"/>
      <c r="AJ12" s="89"/>
      <c r="AK12" s="89"/>
      <c r="AL12" s="89"/>
      <c r="AM12" s="89"/>
      <c r="AN12" s="89"/>
      <c r="AO12" s="89"/>
    </row>
    <row r="13" spans="1:41" s="67" customFormat="1" ht="27.75" customHeight="1">
      <c r="A13" s="60">
        <v>9</v>
      </c>
      <c r="B13" s="152" t="s">
        <v>60</v>
      </c>
      <c r="C13" s="158" t="s">
        <v>56</v>
      </c>
      <c r="D13" s="75">
        <v>8</v>
      </c>
      <c r="E13" s="75">
        <v>8.2</v>
      </c>
      <c r="F13" s="75">
        <v>8.4</v>
      </c>
      <c r="G13" s="75">
        <v>8.2</v>
      </c>
      <c r="H13" s="85">
        <f t="shared" si="0"/>
        <v>8.2</v>
      </c>
      <c r="I13" s="75">
        <v>8.1</v>
      </c>
      <c r="J13" s="75">
        <v>8.2</v>
      </c>
      <c r="K13" s="75">
        <v>8.4</v>
      </c>
      <c r="L13" s="75">
        <v>8.3</v>
      </c>
      <c r="M13" s="86">
        <f t="shared" si="1"/>
        <v>8.25</v>
      </c>
      <c r="N13" s="78">
        <v>4.1</v>
      </c>
      <c r="O13" s="78"/>
      <c r="P13" s="79">
        <f t="shared" si="2"/>
        <v>2.05</v>
      </c>
      <c r="Q13" s="75"/>
      <c r="R13" s="75"/>
      <c r="S13" s="75"/>
      <c r="T13" s="80">
        <f t="shared" si="3"/>
        <v>0</v>
      </c>
      <c r="U13" s="87">
        <f t="shared" si="4"/>
        <v>18.5</v>
      </c>
      <c r="V13" s="82">
        <v>3</v>
      </c>
      <c r="W13" s="89"/>
      <c r="X13" s="89"/>
      <c r="Y13" s="89">
        <f t="shared" si="5"/>
        <v>8</v>
      </c>
      <c r="Z13" s="89"/>
      <c r="AA13" s="89">
        <f t="shared" si="6"/>
        <v>8.4</v>
      </c>
      <c r="AB13" s="89"/>
      <c r="AC13" s="89">
        <f t="shared" si="7"/>
        <v>8.1</v>
      </c>
      <c r="AD13" s="89"/>
      <c r="AE13" s="89">
        <f t="shared" si="8"/>
        <v>8.4</v>
      </c>
      <c r="AF13" s="89"/>
      <c r="AG13" s="89"/>
      <c r="AH13" s="89"/>
      <c r="AI13" s="89"/>
      <c r="AJ13" s="89"/>
      <c r="AK13" s="89"/>
      <c r="AL13" s="89"/>
      <c r="AM13" s="89"/>
      <c r="AN13" s="89"/>
      <c r="AO13" s="89"/>
    </row>
    <row r="14" spans="1:41" s="67" customFormat="1" ht="27.75" customHeight="1">
      <c r="A14" s="60">
        <v>7</v>
      </c>
      <c r="B14" s="159" t="s">
        <v>58</v>
      </c>
      <c r="C14" s="158" t="s">
        <v>52</v>
      </c>
      <c r="D14" s="75">
        <v>7.9</v>
      </c>
      <c r="E14" s="75">
        <v>8.2</v>
      </c>
      <c r="F14" s="75">
        <v>8</v>
      </c>
      <c r="G14" s="75">
        <v>8</v>
      </c>
      <c r="H14" s="85">
        <f t="shared" si="0"/>
        <v>8.000000000000002</v>
      </c>
      <c r="I14" s="90">
        <v>8.3</v>
      </c>
      <c r="J14" s="90">
        <v>8.2</v>
      </c>
      <c r="K14" s="90">
        <v>8.4</v>
      </c>
      <c r="L14" s="90">
        <v>8.2</v>
      </c>
      <c r="M14" s="86">
        <f t="shared" si="1"/>
        <v>8.249999999999996</v>
      </c>
      <c r="N14" s="90">
        <v>4.1</v>
      </c>
      <c r="O14" s="78"/>
      <c r="P14" s="79">
        <f t="shared" si="2"/>
        <v>2.05</v>
      </c>
      <c r="Q14" s="90"/>
      <c r="R14" s="90"/>
      <c r="S14" s="90"/>
      <c r="T14" s="80">
        <f t="shared" si="3"/>
        <v>0</v>
      </c>
      <c r="U14" s="87">
        <f t="shared" si="4"/>
        <v>18.3</v>
      </c>
      <c r="V14" s="82">
        <f>RANK(U14,$U$9:$U$32,0)</f>
        <v>5</v>
      </c>
      <c r="W14" s="89"/>
      <c r="X14" s="89"/>
      <c r="Y14" s="89">
        <f t="shared" si="5"/>
        <v>7.9</v>
      </c>
      <c r="Z14" s="89"/>
      <c r="AA14" s="89">
        <f t="shared" si="6"/>
        <v>8.2</v>
      </c>
      <c r="AB14" s="89"/>
      <c r="AC14" s="89">
        <f t="shared" si="7"/>
        <v>8.2</v>
      </c>
      <c r="AD14" s="89"/>
      <c r="AE14" s="89">
        <f t="shared" si="8"/>
        <v>8.4</v>
      </c>
      <c r="AF14" s="89"/>
      <c r="AG14" s="89"/>
      <c r="AH14" s="89"/>
      <c r="AI14" s="89"/>
      <c r="AJ14" s="89"/>
      <c r="AK14" s="89"/>
      <c r="AL14" s="89"/>
      <c r="AM14" s="89"/>
      <c r="AN14" s="89"/>
      <c r="AO14" s="89"/>
    </row>
    <row r="15" spans="1:41" s="67" customFormat="1" ht="27.75" customHeight="1">
      <c r="A15" s="60">
        <v>4</v>
      </c>
      <c r="B15" s="151" t="s">
        <v>53</v>
      </c>
      <c r="C15" s="158" t="s">
        <v>54</v>
      </c>
      <c r="D15" s="75">
        <v>7.8</v>
      </c>
      <c r="E15" s="75">
        <v>8</v>
      </c>
      <c r="F15" s="75">
        <v>8</v>
      </c>
      <c r="G15" s="75">
        <v>8.3</v>
      </c>
      <c r="H15" s="85">
        <f t="shared" si="0"/>
        <v>8</v>
      </c>
      <c r="I15" s="75">
        <v>7.5</v>
      </c>
      <c r="J15" s="75">
        <v>8.2</v>
      </c>
      <c r="K15" s="75">
        <v>8.2</v>
      </c>
      <c r="L15" s="75">
        <v>7.9</v>
      </c>
      <c r="M15" s="86">
        <f t="shared" si="1"/>
        <v>8.049999999999999</v>
      </c>
      <c r="N15" s="78">
        <v>4.1</v>
      </c>
      <c r="O15" s="78"/>
      <c r="P15" s="79">
        <f t="shared" si="2"/>
        <v>2.05</v>
      </c>
      <c r="Q15" s="75"/>
      <c r="R15" s="75"/>
      <c r="S15" s="75"/>
      <c r="T15" s="80">
        <f t="shared" si="3"/>
        <v>0</v>
      </c>
      <c r="U15" s="87">
        <f t="shared" si="4"/>
        <v>18.099999999999998</v>
      </c>
      <c r="V15" s="82">
        <f>RANK(U15,$U$9:$U$32,0)</f>
        <v>6</v>
      </c>
      <c r="W15" s="89"/>
      <c r="X15" s="89"/>
      <c r="Y15" s="89">
        <f t="shared" si="5"/>
        <v>7.8</v>
      </c>
      <c r="Z15" s="89"/>
      <c r="AA15" s="89">
        <f t="shared" si="6"/>
        <v>8.3</v>
      </c>
      <c r="AB15" s="89"/>
      <c r="AC15" s="89">
        <f t="shared" si="7"/>
        <v>7.5</v>
      </c>
      <c r="AD15" s="89"/>
      <c r="AE15" s="89">
        <f t="shared" si="8"/>
        <v>8.2</v>
      </c>
      <c r="AF15" s="89"/>
      <c r="AG15" s="89"/>
      <c r="AH15" s="89"/>
      <c r="AI15" s="89"/>
      <c r="AJ15" s="89"/>
      <c r="AK15" s="89"/>
      <c r="AL15" s="89"/>
      <c r="AM15" s="89"/>
      <c r="AN15" s="89"/>
      <c r="AO15" s="89"/>
    </row>
    <row r="16" spans="1:41" s="67" customFormat="1" ht="27.75" customHeight="1">
      <c r="A16" s="60">
        <v>3</v>
      </c>
      <c r="B16" s="156" t="s">
        <v>51</v>
      </c>
      <c r="C16" s="157" t="s">
        <v>52</v>
      </c>
      <c r="D16" s="75">
        <v>7.6</v>
      </c>
      <c r="E16" s="75">
        <v>8</v>
      </c>
      <c r="F16" s="75">
        <v>7.8</v>
      </c>
      <c r="G16" s="75">
        <v>8</v>
      </c>
      <c r="H16" s="85">
        <f t="shared" si="0"/>
        <v>7.899999999999999</v>
      </c>
      <c r="I16" s="75">
        <v>7.8</v>
      </c>
      <c r="J16" s="75">
        <v>7.8</v>
      </c>
      <c r="K16" s="75">
        <v>8.3</v>
      </c>
      <c r="L16" s="75">
        <v>8</v>
      </c>
      <c r="M16" s="86">
        <f t="shared" si="1"/>
        <v>7.899999999999999</v>
      </c>
      <c r="N16" s="78">
        <v>4</v>
      </c>
      <c r="O16" s="78"/>
      <c r="P16" s="79">
        <f t="shared" si="2"/>
        <v>2</v>
      </c>
      <c r="Q16" s="75"/>
      <c r="R16" s="75"/>
      <c r="S16" s="75"/>
      <c r="T16" s="80">
        <f t="shared" si="3"/>
        <v>0</v>
      </c>
      <c r="U16" s="87">
        <f t="shared" si="4"/>
        <v>17.799999999999997</v>
      </c>
      <c r="V16" s="82">
        <f>RANK(U16,$U$9:$U$32,0)</f>
        <v>7</v>
      </c>
      <c r="W16" s="89"/>
      <c r="X16" s="89"/>
      <c r="Y16" s="89">
        <f>MIN(D16,E16,F16,G16)</f>
        <v>7.6</v>
      </c>
      <c r="Z16" s="89"/>
      <c r="AA16" s="89">
        <f>MAX(D16,E16,F16,G16)</f>
        <v>8</v>
      </c>
      <c r="AB16" s="89"/>
      <c r="AC16" s="89">
        <f>MIN(I16,J16,K16,L16)</f>
        <v>7.8</v>
      </c>
      <c r="AD16" s="89"/>
      <c r="AE16" s="89">
        <f>MAX(I16,J16,K16,L16)</f>
        <v>8.3</v>
      </c>
      <c r="AF16" s="89"/>
      <c r="AG16" s="89"/>
      <c r="AH16" s="89"/>
      <c r="AI16" s="89"/>
      <c r="AJ16" s="89"/>
      <c r="AK16" s="89"/>
      <c r="AL16" s="89"/>
      <c r="AM16" s="89"/>
      <c r="AN16" s="89"/>
      <c r="AO16" s="89"/>
    </row>
    <row r="17" spans="1:41" s="67" customFormat="1" ht="27.75" customHeight="1">
      <c r="A17" s="60">
        <v>1</v>
      </c>
      <c r="B17" s="179" t="s">
        <v>61</v>
      </c>
      <c r="C17" s="179" t="s">
        <v>62</v>
      </c>
      <c r="D17" s="75">
        <v>7.8</v>
      </c>
      <c r="E17" s="75">
        <v>7.9</v>
      </c>
      <c r="F17" s="75">
        <v>7.7</v>
      </c>
      <c r="G17" s="75">
        <v>7.5</v>
      </c>
      <c r="H17" s="85">
        <f t="shared" si="0"/>
        <v>7.749999999999999</v>
      </c>
      <c r="I17" s="75">
        <v>7.9</v>
      </c>
      <c r="J17" s="75">
        <v>8.1</v>
      </c>
      <c r="K17" s="75">
        <v>8</v>
      </c>
      <c r="L17" s="75">
        <v>7.6</v>
      </c>
      <c r="M17" s="86">
        <f t="shared" si="1"/>
        <v>7.95</v>
      </c>
      <c r="N17" s="78">
        <v>4.1</v>
      </c>
      <c r="O17" s="78"/>
      <c r="P17" s="79">
        <f t="shared" si="2"/>
        <v>2.05</v>
      </c>
      <c r="Q17" s="84"/>
      <c r="R17" s="84"/>
      <c r="S17" s="91"/>
      <c r="T17" s="80">
        <f t="shared" si="3"/>
        <v>0</v>
      </c>
      <c r="U17" s="87">
        <f t="shared" si="4"/>
        <v>17.75</v>
      </c>
      <c r="V17" s="82">
        <f>RANK(U17,$U$9:$U$32,0)</f>
        <v>8</v>
      </c>
      <c r="W17" s="89"/>
      <c r="X17" s="89"/>
      <c r="Y17" s="89">
        <f>MIN(D17,E17,F17,G17)</f>
        <v>7.5</v>
      </c>
      <c r="Z17" s="89"/>
      <c r="AA17" s="89">
        <f>MAX(D17,E17,F17,G17)</f>
        <v>7.9</v>
      </c>
      <c r="AB17" s="89"/>
      <c r="AC17" s="89">
        <f>MIN(I17,J17,K17,L17)</f>
        <v>7.6</v>
      </c>
      <c r="AD17" s="89"/>
      <c r="AE17" s="89">
        <f>MAX(I17,J17,K17,L17)</f>
        <v>8.1</v>
      </c>
      <c r="AF17" s="89"/>
      <c r="AG17" s="89"/>
      <c r="AH17" s="89"/>
      <c r="AI17" s="89"/>
      <c r="AJ17" s="89"/>
      <c r="AK17" s="89"/>
      <c r="AL17" s="89"/>
      <c r="AM17" s="89"/>
      <c r="AN17" s="89"/>
      <c r="AO17" s="89"/>
    </row>
    <row r="18" spans="1:41" s="67" customFormat="1" ht="27.75" customHeight="1">
      <c r="A18" s="60">
        <v>2</v>
      </c>
      <c r="B18" s="154" t="s">
        <v>49</v>
      </c>
      <c r="C18" s="155" t="s">
        <v>50</v>
      </c>
      <c r="D18" s="75">
        <v>7.9</v>
      </c>
      <c r="E18" s="75">
        <v>7.7</v>
      </c>
      <c r="F18" s="75">
        <v>7.6</v>
      </c>
      <c r="G18" s="75">
        <v>7.8</v>
      </c>
      <c r="H18" s="85">
        <f t="shared" si="0"/>
        <v>7.750000000000003</v>
      </c>
      <c r="I18" s="75">
        <v>7.6</v>
      </c>
      <c r="J18" s="75">
        <v>8</v>
      </c>
      <c r="K18" s="75">
        <v>7.8</v>
      </c>
      <c r="L18" s="75">
        <v>7.8</v>
      </c>
      <c r="M18" s="86">
        <f t="shared" si="1"/>
        <v>7.800000000000001</v>
      </c>
      <c r="N18" s="78">
        <v>4.1</v>
      </c>
      <c r="O18" s="78"/>
      <c r="P18" s="79">
        <f t="shared" si="2"/>
        <v>2.05</v>
      </c>
      <c r="Q18" s="75"/>
      <c r="R18" s="75"/>
      <c r="S18" s="75"/>
      <c r="T18" s="80">
        <f t="shared" si="3"/>
        <v>0</v>
      </c>
      <c r="U18" s="87">
        <f t="shared" si="4"/>
        <v>17.600000000000005</v>
      </c>
      <c r="V18" s="82">
        <f>RANK(U18,$U$9:$U$32,0)</f>
        <v>9</v>
      </c>
      <c r="W18" s="89"/>
      <c r="X18" s="89"/>
      <c r="Y18" s="89">
        <f>MIN(D18,E18,F18,G18)</f>
        <v>7.6</v>
      </c>
      <c r="Z18" s="89"/>
      <c r="AA18" s="89">
        <f>MAX(D18,E18,F18,G18)</f>
        <v>7.9</v>
      </c>
      <c r="AB18" s="89"/>
      <c r="AC18" s="89">
        <f>MIN(I18,J18,K18,L18)</f>
        <v>7.6</v>
      </c>
      <c r="AD18" s="89"/>
      <c r="AE18" s="89">
        <f>MAX(I18,J18,K18,L18)</f>
        <v>8</v>
      </c>
      <c r="AF18" s="89"/>
      <c r="AG18" s="89"/>
      <c r="AH18" s="89"/>
      <c r="AI18" s="89"/>
      <c r="AJ18" s="89"/>
      <c r="AK18" s="89"/>
      <c r="AL18" s="89"/>
      <c r="AM18" s="89"/>
      <c r="AN18" s="89"/>
      <c r="AO18" s="89"/>
    </row>
    <row r="19" spans="1:41" s="67" customFormat="1" ht="18" customHeight="1">
      <c r="A19" s="124"/>
      <c r="B19" s="198" t="s">
        <v>20</v>
      </c>
      <c r="C19" s="198"/>
      <c r="D19" s="8"/>
      <c r="E19" s="8"/>
      <c r="F19" s="8"/>
      <c r="G19" s="8"/>
      <c r="H19" s="20" t="s">
        <v>33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9"/>
      <c r="X19" s="89"/>
      <c r="Y19" s="89" t="e">
        <f>MIN(#REF!,#REF!,#REF!,#REF!)</f>
        <v>#REF!</v>
      </c>
      <c r="Z19" s="89"/>
      <c r="AA19" s="89" t="e">
        <f>MAX(#REF!,#REF!,#REF!,#REF!)</f>
        <v>#REF!</v>
      </c>
      <c r="AB19" s="89"/>
      <c r="AC19" s="89" t="e">
        <f>MIN(#REF!,#REF!,#REF!,#REF!)</f>
        <v>#REF!</v>
      </c>
      <c r="AD19" s="89"/>
      <c r="AE19" s="89" t="e">
        <f>MAX(#REF!,#REF!,#REF!,#REF!)</f>
        <v>#REF!</v>
      </c>
      <c r="AF19" s="89"/>
      <c r="AG19" s="89"/>
      <c r="AH19" s="89"/>
      <c r="AI19" s="89"/>
      <c r="AJ19" s="89"/>
      <c r="AK19" s="89"/>
      <c r="AL19" s="89"/>
      <c r="AM19" s="89"/>
      <c r="AN19" s="89"/>
      <c r="AO19" s="89"/>
    </row>
    <row r="20" spans="1:41" s="67" customFormat="1" ht="18.75" customHeight="1">
      <c r="A20" s="106"/>
      <c r="B20" s="30" t="s">
        <v>24</v>
      </c>
      <c r="C20" s="8"/>
      <c r="D20" s="8"/>
      <c r="E20" s="8"/>
      <c r="F20" s="8"/>
      <c r="G20" s="8"/>
      <c r="H20" s="20" t="s">
        <v>39</v>
      </c>
      <c r="I20" s="8"/>
      <c r="J20" s="8"/>
      <c r="K20" s="8" t="s">
        <v>22</v>
      </c>
      <c r="L20"/>
      <c r="M20"/>
      <c r="N20"/>
      <c r="O20"/>
      <c r="P20"/>
      <c r="Q20"/>
      <c r="R20"/>
      <c r="S20"/>
      <c r="T20"/>
      <c r="U20"/>
      <c r="V20"/>
      <c r="W20" s="89"/>
      <c r="X20" s="89"/>
      <c r="Y20" s="89" t="e">
        <f>MIN(#REF!,#REF!,#REF!,#REF!)</f>
        <v>#REF!</v>
      </c>
      <c r="Z20" s="89"/>
      <c r="AA20" s="89" t="e">
        <f>MAX(#REF!,#REF!,#REF!,#REF!)</f>
        <v>#REF!</v>
      </c>
      <c r="AB20" s="89"/>
      <c r="AC20" s="89" t="e">
        <f>MIN(#REF!,#REF!,#REF!,#REF!)</f>
        <v>#REF!</v>
      </c>
      <c r="AD20" s="89"/>
      <c r="AE20" s="89" t="e">
        <f>MAX(#REF!,#REF!,#REF!,#REF!)</f>
        <v>#REF!</v>
      </c>
      <c r="AF20" s="89"/>
      <c r="AG20" s="89"/>
      <c r="AH20" s="89"/>
      <c r="AI20" s="89"/>
      <c r="AJ20" s="89"/>
      <c r="AK20" s="89"/>
      <c r="AL20" s="89"/>
      <c r="AM20" s="89"/>
      <c r="AN20" s="89"/>
      <c r="AO20" s="89"/>
    </row>
    <row r="21" spans="1:41" s="67" customFormat="1" ht="18" customHeight="1">
      <c r="A21" s="106"/>
      <c r="B21" s="3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89"/>
      <c r="X21" s="89"/>
      <c r="Y21" s="89" t="e">
        <f>MIN(#REF!,#REF!,#REF!,#REF!)</f>
        <v>#REF!</v>
      </c>
      <c r="Z21" s="89"/>
      <c r="AA21" s="89" t="e">
        <f>MAX(#REF!,#REF!,#REF!,#REF!)</f>
        <v>#REF!</v>
      </c>
      <c r="AB21" s="89"/>
      <c r="AC21" s="89" t="e">
        <f>MIN(#REF!,#REF!,#REF!,#REF!)</f>
        <v>#REF!</v>
      </c>
      <c r="AD21" s="89"/>
      <c r="AE21" s="89" t="e">
        <f>MAX(#REF!,#REF!,#REF!,#REF!)</f>
        <v>#REF!</v>
      </c>
      <c r="AF21" s="89"/>
      <c r="AG21" s="89"/>
      <c r="AH21" s="89"/>
      <c r="AI21" s="89"/>
      <c r="AJ21" s="89"/>
      <c r="AK21" s="89"/>
      <c r="AL21" s="89"/>
      <c r="AM21" s="89"/>
      <c r="AN21" s="89"/>
      <c r="AO21" s="89"/>
    </row>
    <row r="22" spans="1:41" s="67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 s="89"/>
      <c r="X22" s="89"/>
      <c r="Y22" s="89" t="e">
        <f>MIN(#REF!,#REF!,#REF!,#REF!)</f>
        <v>#REF!</v>
      </c>
      <c r="Z22" s="89"/>
      <c r="AA22" s="89" t="e">
        <f>MAX(#REF!,#REF!,#REF!,#REF!)</f>
        <v>#REF!</v>
      </c>
      <c r="AB22" s="89"/>
      <c r="AC22" s="89" t="e">
        <f>MIN(#REF!,#REF!,#REF!,#REF!)</f>
        <v>#REF!</v>
      </c>
      <c r="AD22" s="89"/>
      <c r="AE22" s="89" t="e">
        <f>MAX(#REF!,#REF!,#REF!,#REF!)</f>
        <v>#REF!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</row>
    <row r="23" spans="1:31" s="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2" customFormat="1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2" customFormat="1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2" customFormat="1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</sheetData>
  <sheetProtection/>
  <mergeCells count="6">
    <mergeCell ref="V8:V9"/>
    <mergeCell ref="D8:H8"/>
    <mergeCell ref="I8:M8"/>
    <mergeCell ref="N8:P8"/>
    <mergeCell ref="Q8:T8"/>
    <mergeCell ref="B19:C19"/>
  </mergeCells>
  <printOptions/>
  <pageMargins left="0.2755905511811024" right="0.15748031496062992" top="0.35433070866141736" bottom="0.4724409448818898" header="0.31496062992125984" footer="0.31496062992125984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view="pageBreakPreview" zoomScaleNormal="75" zoomScaleSheetLayoutView="100" zoomScalePageLayoutView="0" workbookViewId="0" topLeftCell="A10">
      <selection activeCell="L9" sqref="L9"/>
    </sheetView>
  </sheetViews>
  <sheetFormatPr defaultColWidth="9.140625" defaultRowHeight="12.75"/>
  <cols>
    <col min="1" max="1" width="3.421875" style="0" customWidth="1"/>
    <col min="2" max="2" width="26.28125" style="108" customWidth="1"/>
    <col min="3" max="3" width="16.00390625" style="99" customWidth="1"/>
    <col min="4" max="7" width="5.8515625" style="0" customWidth="1"/>
    <col min="8" max="8" width="6.8515625" style="0" customWidth="1"/>
    <col min="9" max="12" width="5.7109375" style="0" customWidth="1"/>
    <col min="13" max="13" width="6.00390625" style="0" customWidth="1"/>
    <col min="14" max="14" width="6.00390625" style="27" customWidth="1"/>
    <col min="15" max="15" width="7.00390625" style="27" customWidth="1"/>
    <col min="16" max="16" width="6.421875" style="34" customWidth="1"/>
    <col min="17" max="20" width="6.140625" style="0" customWidth="1"/>
    <col min="21" max="21" width="7.7109375" style="34" customWidth="1"/>
    <col min="22" max="22" width="6.140625" style="0" customWidth="1"/>
    <col min="23" max="31" width="9.140625" style="0" customWidth="1"/>
    <col min="32" max="32" width="8.421875" style="1" customWidth="1"/>
    <col min="33" max="33" width="7.57421875" style="1" customWidth="1"/>
    <col min="34" max="16384" width="8.8515625" style="1" customWidth="1"/>
  </cols>
  <sheetData>
    <row r="1" spans="1:22" ht="15">
      <c r="A1" s="11"/>
      <c r="B1" s="71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</row>
    <row r="2" spans="1:2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</row>
    <row r="3" spans="1:2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</row>
    <row r="4" spans="1:31" s="11" customFormat="1" ht="18" customHeight="1">
      <c r="A4" s="37"/>
      <c r="B4" s="37"/>
      <c r="C4" s="109"/>
      <c r="D4" s="37"/>
      <c r="E4" s="40"/>
      <c r="F4" s="40"/>
      <c r="G4" s="40"/>
      <c r="H4" s="37"/>
      <c r="I4" s="48" t="s">
        <v>43</v>
      </c>
      <c r="K4" s="36"/>
      <c r="L4" s="36"/>
      <c r="M4" s="36"/>
      <c r="N4" s="36"/>
      <c r="O4" s="36"/>
      <c r="P4" s="41"/>
      <c r="Q4" s="37"/>
      <c r="R4" s="37" t="s">
        <v>19</v>
      </c>
      <c r="S4" s="40" t="s">
        <v>40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</row>
    <row r="5" spans="1:31" s="11" customFormat="1" ht="18" customHeight="1">
      <c r="A5" s="37"/>
      <c r="B5" s="37"/>
      <c r="C5" s="109"/>
      <c r="D5" s="37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s="4" customFormat="1" ht="15" customHeight="1">
      <c r="A6" s="6"/>
      <c r="B6" s="6"/>
      <c r="C6" s="110"/>
      <c r="D6" s="6"/>
      <c r="E6" s="6"/>
      <c r="F6" s="6"/>
      <c r="G6" s="6"/>
      <c r="H6" s="140"/>
      <c r="I6" s="141"/>
      <c r="J6" s="119"/>
      <c r="K6" s="6"/>
      <c r="L6" s="6"/>
      <c r="M6" s="6"/>
      <c r="N6" s="6"/>
      <c r="O6" s="6"/>
      <c r="P6" s="32"/>
      <c r="Q6" s="45" t="s">
        <v>32</v>
      </c>
      <c r="R6" s="6"/>
      <c r="S6" s="6"/>
      <c r="T6" s="6"/>
      <c r="U6" s="32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2" s="53" customFormat="1" ht="14.25">
      <c r="A7"/>
      <c r="B7" s="137"/>
      <c r="C7"/>
      <c r="D7"/>
      <c r="E7"/>
      <c r="F7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21" t="s">
        <v>28</v>
      </c>
      <c r="R7" s="120"/>
      <c r="S7" s="120"/>
      <c r="T7" s="120"/>
      <c r="U7" s="120"/>
      <c r="V7" s="120"/>
      <c r="W7"/>
      <c r="AF7" s="115"/>
    </row>
    <row r="8" spans="1:31" s="4" customFormat="1" ht="17.25" customHeight="1">
      <c r="A8" s="16"/>
      <c r="B8" s="52"/>
      <c r="C8" s="54"/>
      <c r="D8" s="194" t="s">
        <v>1</v>
      </c>
      <c r="E8" s="194"/>
      <c r="F8" s="194"/>
      <c r="G8" s="194"/>
      <c r="H8" s="194"/>
      <c r="I8" s="194" t="s">
        <v>0</v>
      </c>
      <c r="J8" s="194"/>
      <c r="K8" s="194"/>
      <c r="L8" s="194"/>
      <c r="M8" s="194"/>
      <c r="N8" s="194" t="s">
        <v>2</v>
      </c>
      <c r="O8" s="194"/>
      <c r="P8" s="194"/>
      <c r="Q8" s="194" t="s">
        <v>3</v>
      </c>
      <c r="R8" s="194"/>
      <c r="S8" s="194"/>
      <c r="T8" s="194"/>
      <c r="U8" s="68"/>
      <c r="V8" s="195" t="s">
        <v>17</v>
      </c>
      <c r="W8" s="14"/>
      <c r="X8" s="14"/>
      <c r="Y8" s="14"/>
      <c r="Z8" s="14"/>
      <c r="AA8" s="14"/>
      <c r="AB8" s="14"/>
      <c r="AC8" s="14"/>
      <c r="AD8" s="14"/>
      <c r="AE8" s="14"/>
    </row>
    <row r="9" spans="1:31" s="19" customFormat="1" ht="30" customHeight="1">
      <c r="A9" s="116" t="s">
        <v>5</v>
      </c>
      <c r="B9" s="107" t="s">
        <v>6</v>
      </c>
      <c r="C9" s="55" t="s">
        <v>31</v>
      </c>
      <c r="D9" s="26">
        <v>1</v>
      </c>
      <c r="E9" s="26">
        <v>2</v>
      </c>
      <c r="F9" s="26">
        <v>3</v>
      </c>
      <c r="G9" s="26">
        <v>4</v>
      </c>
      <c r="H9" s="56" t="s">
        <v>7</v>
      </c>
      <c r="I9" s="26">
        <v>1</v>
      </c>
      <c r="J9" s="26">
        <v>2</v>
      </c>
      <c r="K9" s="26">
        <v>3</v>
      </c>
      <c r="L9" s="26">
        <v>4</v>
      </c>
      <c r="M9" s="57" t="s">
        <v>7</v>
      </c>
      <c r="N9" s="26">
        <v>1</v>
      </c>
      <c r="O9" s="26">
        <v>2</v>
      </c>
      <c r="P9" s="69" t="s">
        <v>7</v>
      </c>
      <c r="Q9" s="26" t="s">
        <v>8</v>
      </c>
      <c r="R9" s="26" t="s">
        <v>9</v>
      </c>
      <c r="S9" s="58" t="s">
        <v>15</v>
      </c>
      <c r="T9" s="59" t="s">
        <v>16</v>
      </c>
      <c r="U9" s="70" t="s">
        <v>10</v>
      </c>
      <c r="V9" s="195"/>
      <c r="W9" s="14"/>
      <c r="X9" s="14"/>
      <c r="Y9" s="14" t="s">
        <v>11</v>
      </c>
      <c r="Z9" s="14"/>
      <c r="AA9" s="14" t="s">
        <v>12</v>
      </c>
      <c r="AB9" s="14"/>
      <c r="AC9" s="14" t="s">
        <v>13</v>
      </c>
      <c r="AD9" s="14"/>
      <c r="AE9" s="14" t="s">
        <v>14</v>
      </c>
    </row>
    <row r="10" spans="1:31" s="97" customFormat="1" ht="48" customHeight="1">
      <c r="A10" s="60">
        <v>5</v>
      </c>
      <c r="B10" s="133" t="s">
        <v>87</v>
      </c>
      <c r="C10" s="133" t="s">
        <v>52</v>
      </c>
      <c r="D10" s="49">
        <v>8.6</v>
      </c>
      <c r="E10" s="49">
        <v>8.7</v>
      </c>
      <c r="F10" s="49">
        <v>8.4</v>
      </c>
      <c r="G10" s="49">
        <v>8.5</v>
      </c>
      <c r="H10" s="76">
        <f aca="true" t="shared" si="0" ref="H10:H17">(D10+E10+F10+G10-Y10-AA10)/2</f>
        <v>8.549999999999999</v>
      </c>
      <c r="I10" s="49">
        <v>8.6</v>
      </c>
      <c r="J10" s="49">
        <v>8.4</v>
      </c>
      <c r="K10" s="49">
        <v>8.6</v>
      </c>
      <c r="L10" s="49">
        <v>8.5</v>
      </c>
      <c r="M10" s="77">
        <f aca="true" t="shared" si="1" ref="M10:M17">(I10+J10+K10+L10-AC10-AE10)/2</f>
        <v>8.55</v>
      </c>
      <c r="N10" s="50">
        <v>4.1</v>
      </c>
      <c r="O10" s="92"/>
      <c r="P10" s="93">
        <f aca="true" t="shared" si="2" ref="P10:P17">(N10)/2</f>
        <v>2.05</v>
      </c>
      <c r="Q10" s="51"/>
      <c r="R10" s="51"/>
      <c r="S10" s="51"/>
      <c r="T10" s="80">
        <f aca="true" t="shared" si="3" ref="T10:T17">Q10/2+R10+S10</f>
        <v>0</v>
      </c>
      <c r="U10" s="94">
        <f aca="true" t="shared" si="4" ref="U10:U17">H10+M10+P10-T10</f>
        <v>19.150000000000002</v>
      </c>
      <c r="V10" s="82">
        <f aca="true" t="shared" si="5" ref="V10:V15">RANK(U10,$U$9:$U$28,0)</f>
        <v>1</v>
      </c>
      <c r="W10" s="95"/>
      <c r="X10" s="95"/>
      <c r="Y10" s="96">
        <f aca="true" t="shared" si="6" ref="Y10:Y17">MIN(D10,E10,F10,G10)</f>
        <v>8.4</v>
      </c>
      <c r="Z10" s="95"/>
      <c r="AA10" s="96">
        <f aca="true" t="shared" si="7" ref="AA10:AA17">MAX(D10,E10,F10,G10)</f>
        <v>8.7</v>
      </c>
      <c r="AB10" s="95"/>
      <c r="AC10" s="96">
        <f aca="true" t="shared" si="8" ref="AC10:AC17">MIN(I10,J10,K10,L10)</f>
        <v>8.4</v>
      </c>
      <c r="AD10" s="95"/>
      <c r="AE10" s="96">
        <f aca="true" t="shared" si="9" ref="AE10:AE17">MAX(I10,J10,K10,L10)</f>
        <v>8.6</v>
      </c>
    </row>
    <row r="11" spans="1:31" s="97" customFormat="1" ht="48" customHeight="1">
      <c r="A11" s="60">
        <v>8</v>
      </c>
      <c r="B11" s="165" t="s">
        <v>90</v>
      </c>
      <c r="C11" s="133" t="s">
        <v>81</v>
      </c>
      <c r="D11" s="49">
        <v>8.4</v>
      </c>
      <c r="E11" s="49">
        <v>8.4</v>
      </c>
      <c r="F11" s="49">
        <v>8.4</v>
      </c>
      <c r="G11" s="49">
        <v>8.8</v>
      </c>
      <c r="H11" s="76">
        <f t="shared" si="0"/>
        <v>8.4</v>
      </c>
      <c r="I11" s="49">
        <v>8.4</v>
      </c>
      <c r="J11" s="49">
        <v>8.2</v>
      </c>
      <c r="K11" s="49">
        <v>8.5</v>
      </c>
      <c r="L11" s="49">
        <v>8.4</v>
      </c>
      <c r="M11" s="77">
        <f t="shared" si="1"/>
        <v>8.4</v>
      </c>
      <c r="N11" s="50">
        <v>4</v>
      </c>
      <c r="O11" s="92"/>
      <c r="P11" s="93">
        <f t="shared" si="2"/>
        <v>2</v>
      </c>
      <c r="Q11" s="51"/>
      <c r="R11" s="51"/>
      <c r="S11" s="51"/>
      <c r="T11" s="80">
        <f t="shared" si="3"/>
        <v>0</v>
      </c>
      <c r="U11" s="94">
        <f t="shared" si="4"/>
        <v>18.8</v>
      </c>
      <c r="V11" s="82">
        <f t="shared" si="5"/>
        <v>2</v>
      </c>
      <c r="W11" s="98"/>
      <c r="X11" s="98"/>
      <c r="Y11" s="96">
        <f t="shared" si="6"/>
        <v>8.4</v>
      </c>
      <c r="Z11" s="98"/>
      <c r="AA11" s="96">
        <f t="shared" si="7"/>
        <v>8.8</v>
      </c>
      <c r="AB11" s="98"/>
      <c r="AC11" s="96">
        <f t="shared" si="8"/>
        <v>8.2</v>
      </c>
      <c r="AD11" s="98"/>
      <c r="AE11" s="96">
        <f t="shared" si="9"/>
        <v>8.5</v>
      </c>
    </row>
    <row r="12" spans="1:31" s="97" customFormat="1" ht="48" customHeight="1">
      <c r="A12" s="60">
        <v>3</v>
      </c>
      <c r="B12" s="154" t="s">
        <v>85</v>
      </c>
      <c r="C12" s="154" t="s">
        <v>50</v>
      </c>
      <c r="D12" s="78">
        <v>8.3</v>
      </c>
      <c r="E12" s="78">
        <v>8.2</v>
      </c>
      <c r="F12" s="78">
        <v>8.2</v>
      </c>
      <c r="G12" s="78">
        <v>8.4</v>
      </c>
      <c r="H12" s="76">
        <f t="shared" si="0"/>
        <v>8.25</v>
      </c>
      <c r="I12" s="78">
        <v>8.5</v>
      </c>
      <c r="J12" s="78">
        <v>8.5</v>
      </c>
      <c r="K12" s="78">
        <v>8.4</v>
      </c>
      <c r="L12" s="78">
        <v>8.1</v>
      </c>
      <c r="M12" s="77">
        <f t="shared" si="1"/>
        <v>8.45</v>
      </c>
      <c r="N12" s="92">
        <v>4.1</v>
      </c>
      <c r="O12" s="92"/>
      <c r="P12" s="93">
        <f t="shared" si="2"/>
        <v>2.05</v>
      </c>
      <c r="Q12" s="78"/>
      <c r="R12" s="78"/>
      <c r="S12" s="78"/>
      <c r="T12" s="80">
        <f t="shared" si="3"/>
        <v>0</v>
      </c>
      <c r="U12" s="94">
        <f t="shared" si="4"/>
        <v>18.75</v>
      </c>
      <c r="V12" s="82">
        <f t="shared" si="5"/>
        <v>3</v>
      </c>
      <c r="W12" s="98"/>
      <c r="X12" s="98"/>
      <c r="Y12" s="96">
        <f t="shared" si="6"/>
        <v>8.2</v>
      </c>
      <c r="Z12" s="98"/>
      <c r="AA12" s="96">
        <f t="shared" si="7"/>
        <v>8.4</v>
      </c>
      <c r="AB12" s="98"/>
      <c r="AC12" s="96">
        <f t="shared" si="8"/>
        <v>8.1</v>
      </c>
      <c r="AD12" s="98"/>
      <c r="AE12" s="96">
        <f t="shared" si="9"/>
        <v>8.5</v>
      </c>
    </row>
    <row r="13" spans="1:31" s="97" customFormat="1" ht="48" customHeight="1">
      <c r="A13" s="60">
        <v>4</v>
      </c>
      <c r="B13" s="150" t="s">
        <v>86</v>
      </c>
      <c r="C13" s="133" t="s">
        <v>66</v>
      </c>
      <c r="D13" s="49">
        <v>8.3</v>
      </c>
      <c r="E13" s="49">
        <v>8.2</v>
      </c>
      <c r="F13" s="49">
        <v>8.2</v>
      </c>
      <c r="G13" s="49">
        <v>8.6</v>
      </c>
      <c r="H13" s="76">
        <f t="shared" si="0"/>
        <v>8.25</v>
      </c>
      <c r="I13" s="49">
        <v>8.6</v>
      </c>
      <c r="J13" s="49">
        <v>8.5</v>
      </c>
      <c r="K13" s="49">
        <v>8.4</v>
      </c>
      <c r="L13" s="49">
        <v>8.1</v>
      </c>
      <c r="M13" s="77">
        <f t="shared" si="1"/>
        <v>8.45</v>
      </c>
      <c r="N13" s="50">
        <v>4.1</v>
      </c>
      <c r="O13" s="92"/>
      <c r="P13" s="93">
        <f t="shared" si="2"/>
        <v>2.05</v>
      </c>
      <c r="Q13" s="51"/>
      <c r="R13" s="51"/>
      <c r="S13" s="51"/>
      <c r="T13" s="80">
        <f t="shared" si="3"/>
        <v>0</v>
      </c>
      <c r="U13" s="94">
        <f t="shared" si="4"/>
        <v>18.75</v>
      </c>
      <c r="V13" s="82">
        <f t="shared" si="5"/>
        <v>3</v>
      </c>
      <c r="W13" s="95"/>
      <c r="X13" s="95"/>
      <c r="Y13" s="96">
        <f t="shared" si="6"/>
        <v>8.2</v>
      </c>
      <c r="Z13" s="95"/>
      <c r="AA13" s="96">
        <f t="shared" si="7"/>
        <v>8.6</v>
      </c>
      <c r="AB13" s="95"/>
      <c r="AC13" s="96">
        <f t="shared" si="8"/>
        <v>8.1</v>
      </c>
      <c r="AD13" s="95"/>
      <c r="AE13" s="96">
        <f t="shared" si="9"/>
        <v>8.6</v>
      </c>
    </row>
    <row r="14" spans="1:31" s="97" customFormat="1" ht="48" customHeight="1">
      <c r="A14" s="60">
        <v>2</v>
      </c>
      <c r="B14" s="193" t="s">
        <v>84</v>
      </c>
      <c r="C14" s="133" t="s">
        <v>64</v>
      </c>
      <c r="D14" s="49">
        <v>7.8</v>
      </c>
      <c r="E14" s="49">
        <v>7.9</v>
      </c>
      <c r="F14" s="49">
        <v>8.2</v>
      </c>
      <c r="G14" s="49">
        <v>8.3</v>
      </c>
      <c r="H14" s="76">
        <f t="shared" si="0"/>
        <v>8.05</v>
      </c>
      <c r="I14" s="49">
        <v>8.2</v>
      </c>
      <c r="J14" s="49">
        <v>8.2</v>
      </c>
      <c r="K14" s="49">
        <v>8.3</v>
      </c>
      <c r="L14" s="49">
        <v>8.3</v>
      </c>
      <c r="M14" s="77">
        <f t="shared" si="1"/>
        <v>8.25</v>
      </c>
      <c r="N14" s="50">
        <v>4.1</v>
      </c>
      <c r="O14" s="92"/>
      <c r="P14" s="93">
        <f t="shared" si="2"/>
        <v>2.05</v>
      </c>
      <c r="Q14" s="51"/>
      <c r="R14" s="51"/>
      <c r="S14" s="51"/>
      <c r="T14" s="80">
        <f t="shared" si="3"/>
        <v>0</v>
      </c>
      <c r="U14" s="94">
        <f t="shared" si="4"/>
        <v>18.35</v>
      </c>
      <c r="V14" s="82">
        <f t="shared" si="5"/>
        <v>5</v>
      </c>
      <c r="W14" s="98"/>
      <c r="X14" s="98"/>
      <c r="Y14" s="96">
        <f t="shared" si="6"/>
        <v>7.8</v>
      </c>
      <c r="Z14" s="98"/>
      <c r="AA14" s="96">
        <f t="shared" si="7"/>
        <v>8.3</v>
      </c>
      <c r="AB14" s="98"/>
      <c r="AC14" s="96">
        <f t="shared" si="8"/>
        <v>8.2</v>
      </c>
      <c r="AD14" s="98"/>
      <c r="AE14" s="96">
        <f t="shared" si="9"/>
        <v>8.3</v>
      </c>
    </row>
    <row r="15" spans="1:31" s="97" customFormat="1" ht="48" customHeight="1">
      <c r="A15" s="60">
        <v>6</v>
      </c>
      <c r="B15" s="154" t="s">
        <v>88</v>
      </c>
      <c r="C15" s="155" t="s">
        <v>50</v>
      </c>
      <c r="D15" s="49">
        <v>8</v>
      </c>
      <c r="E15" s="49">
        <v>8.3</v>
      </c>
      <c r="F15" s="49">
        <v>7.9</v>
      </c>
      <c r="G15" s="49">
        <v>8.3</v>
      </c>
      <c r="H15" s="76">
        <f t="shared" si="0"/>
        <v>8.15</v>
      </c>
      <c r="I15" s="49">
        <v>8</v>
      </c>
      <c r="J15" s="49">
        <v>8.3</v>
      </c>
      <c r="K15" s="49">
        <v>7.9</v>
      </c>
      <c r="L15" s="49">
        <v>8</v>
      </c>
      <c r="M15" s="77">
        <f t="shared" si="1"/>
        <v>8.000000000000002</v>
      </c>
      <c r="N15" s="50">
        <v>4</v>
      </c>
      <c r="O15" s="92"/>
      <c r="P15" s="93">
        <f t="shared" si="2"/>
        <v>2</v>
      </c>
      <c r="Q15" s="51"/>
      <c r="R15" s="51"/>
      <c r="S15" s="51"/>
      <c r="T15" s="80">
        <f t="shared" si="3"/>
        <v>0</v>
      </c>
      <c r="U15" s="94">
        <f t="shared" si="4"/>
        <v>18.150000000000002</v>
      </c>
      <c r="V15" s="82">
        <f t="shared" si="5"/>
        <v>6</v>
      </c>
      <c r="W15" s="98"/>
      <c r="X15" s="98"/>
      <c r="Y15" s="96">
        <f t="shared" si="6"/>
        <v>7.9</v>
      </c>
      <c r="Z15" s="98"/>
      <c r="AA15" s="96">
        <f t="shared" si="7"/>
        <v>8.3</v>
      </c>
      <c r="AB15" s="98"/>
      <c r="AC15" s="96">
        <f t="shared" si="8"/>
        <v>7.9</v>
      </c>
      <c r="AD15" s="98"/>
      <c r="AE15" s="96">
        <f t="shared" si="9"/>
        <v>8.3</v>
      </c>
    </row>
    <row r="16" spans="1:31" s="97" customFormat="1" ht="48" customHeight="1">
      <c r="A16" s="60">
        <v>1</v>
      </c>
      <c r="B16" s="165" t="s">
        <v>83</v>
      </c>
      <c r="C16" s="133" t="s">
        <v>81</v>
      </c>
      <c r="D16" s="78">
        <v>8</v>
      </c>
      <c r="E16" s="78">
        <v>8.1</v>
      </c>
      <c r="F16" s="78">
        <v>7.8</v>
      </c>
      <c r="G16" s="78">
        <v>8.5</v>
      </c>
      <c r="H16" s="76">
        <f t="shared" si="0"/>
        <v>8.050000000000002</v>
      </c>
      <c r="I16" s="78">
        <v>8.1</v>
      </c>
      <c r="J16" s="78">
        <v>8.1</v>
      </c>
      <c r="K16" s="78">
        <v>8.1</v>
      </c>
      <c r="L16" s="78">
        <v>8.2</v>
      </c>
      <c r="M16" s="77">
        <f t="shared" si="1"/>
        <v>8.1</v>
      </c>
      <c r="N16" s="92">
        <v>4</v>
      </c>
      <c r="O16" s="92"/>
      <c r="P16" s="93">
        <f t="shared" si="2"/>
        <v>2</v>
      </c>
      <c r="Q16" s="78"/>
      <c r="R16" s="78"/>
      <c r="S16" s="78"/>
      <c r="T16" s="80">
        <f t="shared" si="3"/>
        <v>0</v>
      </c>
      <c r="U16" s="94">
        <f t="shared" si="4"/>
        <v>18.150000000000002</v>
      </c>
      <c r="V16" s="82">
        <v>7</v>
      </c>
      <c r="W16" s="98"/>
      <c r="X16" s="98"/>
      <c r="Y16" s="96">
        <f t="shared" si="6"/>
        <v>7.8</v>
      </c>
      <c r="Z16" s="98"/>
      <c r="AA16" s="96">
        <f t="shared" si="7"/>
        <v>8.5</v>
      </c>
      <c r="AB16" s="98"/>
      <c r="AC16" s="96">
        <f t="shared" si="8"/>
        <v>8.1</v>
      </c>
      <c r="AD16" s="98"/>
      <c r="AE16" s="96">
        <f t="shared" si="9"/>
        <v>8.2</v>
      </c>
    </row>
    <row r="17" spans="1:31" s="97" customFormat="1" ht="48" customHeight="1">
      <c r="A17" s="60">
        <v>7</v>
      </c>
      <c r="B17" s="166" t="s">
        <v>89</v>
      </c>
      <c r="C17" s="167" t="s">
        <v>52</v>
      </c>
      <c r="D17" s="49">
        <v>7.8</v>
      </c>
      <c r="E17" s="49">
        <v>7.8</v>
      </c>
      <c r="F17" s="49">
        <v>8</v>
      </c>
      <c r="G17" s="49">
        <v>8.2</v>
      </c>
      <c r="H17" s="76">
        <f t="shared" si="0"/>
        <v>7.9</v>
      </c>
      <c r="I17" s="49">
        <v>7.9</v>
      </c>
      <c r="J17" s="49">
        <v>7.8</v>
      </c>
      <c r="K17" s="49">
        <v>8.1</v>
      </c>
      <c r="L17" s="49">
        <v>7.9</v>
      </c>
      <c r="M17" s="77">
        <f t="shared" si="1"/>
        <v>7.899999999999998</v>
      </c>
      <c r="N17" s="50">
        <v>4</v>
      </c>
      <c r="O17" s="92"/>
      <c r="P17" s="93">
        <f t="shared" si="2"/>
        <v>2</v>
      </c>
      <c r="Q17" s="51"/>
      <c r="R17" s="51"/>
      <c r="S17" s="51"/>
      <c r="T17" s="80">
        <f t="shared" si="3"/>
        <v>0</v>
      </c>
      <c r="U17" s="94">
        <f t="shared" si="4"/>
        <v>17.799999999999997</v>
      </c>
      <c r="V17" s="82">
        <f>RANK(U17,$U$9:$U$28,0)</f>
        <v>8</v>
      </c>
      <c r="W17" s="98"/>
      <c r="X17" s="98"/>
      <c r="Y17" s="96">
        <f t="shared" si="6"/>
        <v>7.8</v>
      </c>
      <c r="Z17" s="98"/>
      <c r="AA17" s="96">
        <f t="shared" si="7"/>
        <v>8.2</v>
      </c>
      <c r="AB17" s="98"/>
      <c r="AC17" s="96">
        <f t="shared" si="8"/>
        <v>7.8</v>
      </c>
      <c r="AD17" s="98"/>
      <c r="AE17" s="96">
        <f t="shared" si="9"/>
        <v>8.1</v>
      </c>
    </row>
    <row r="18" spans="1:31" s="97" customFormat="1" ht="48" customHeight="1">
      <c r="A18" s="124"/>
      <c r="B18" s="198" t="s">
        <v>20</v>
      </c>
      <c r="C18" s="198"/>
      <c r="D18" s="8"/>
      <c r="E18" s="8"/>
      <c r="F18" s="8"/>
      <c r="G18" s="8"/>
      <c r="H18" s="148" t="s">
        <v>33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8"/>
      <c r="X18" s="98"/>
      <c r="Y18" s="96" t="e">
        <f>MIN(#REF!,#REF!,#REF!,#REF!)</f>
        <v>#REF!</v>
      </c>
      <c r="Z18" s="98"/>
      <c r="AA18" s="96" t="e">
        <f>MAX(#REF!,#REF!,#REF!,#REF!)</f>
        <v>#REF!</v>
      </c>
      <c r="AB18" s="98"/>
      <c r="AC18" s="96" t="e">
        <f>MIN(#REF!,#REF!,#REF!,#REF!)</f>
        <v>#REF!</v>
      </c>
      <c r="AD18" s="98"/>
      <c r="AE18" s="96" t="e">
        <f>MAX(#REF!,#REF!,#REF!,#REF!)</f>
        <v>#REF!</v>
      </c>
    </row>
    <row r="19" spans="1:31" s="97" customFormat="1" ht="6" customHeight="1">
      <c r="A19" s="124"/>
      <c r="B19" s="123"/>
      <c r="C19" s="123"/>
      <c r="D19" s="8"/>
      <c r="E19" s="8"/>
      <c r="F19" s="8"/>
      <c r="G19" s="8"/>
      <c r="H19" s="2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8"/>
      <c r="X19" s="98"/>
      <c r="Y19" s="96" t="e">
        <f>MIN(#REF!,#REF!,#REF!,#REF!)</f>
        <v>#REF!</v>
      </c>
      <c r="Z19" s="98"/>
      <c r="AA19" s="96" t="e">
        <f>MAX(#REF!,#REF!,#REF!,#REF!)</f>
        <v>#REF!</v>
      </c>
      <c r="AB19" s="98"/>
      <c r="AC19" s="96" t="e">
        <f>MIN(#REF!,#REF!,#REF!,#REF!)</f>
        <v>#REF!</v>
      </c>
      <c r="AD19" s="98"/>
      <c r="AE19" s="96" t="e">
        <f>MAX(#REF!,#REF!,#REF!,#REF!)</f>
        <v>#REF!</v>
      </c>
    </row>
    <row r="20" spans="1:31" s="97" customFormat="1" ht="21" customHeight="1">
      <c r="A20" s="106"/>
      <c r="B20" s="30" t="s">
        <v>24</v>
      </c>
      <c r="C20" s="8"/>
      <c r="D20" s="8"/>
      <c r="E20" s="8"/>
      <c r="F20" s="8"/>
      <c r="G20" s="8"/>
      <c r="H20" s="20" t="s">
        <v>34</v>
      </c>
      <c r="I20" s="8"/>
      <c r="J20" s="8"/>
      <c r="K20" s="8" t="s">
        <v>22</v>
      </c>
      <c r="L20"/>
      <c r="M20"/>
      <c r="N20"/>
      <c r="O20"/>
      <c r="P20"/>
      <c r="Q20"/>
      <c r="R20"/>
      <c r="S20"/>
      <c r="T20"/>
      <c r="U20"/>
      <c r="V20"/>
      <c r="W20" s="95"/>
      <c r="X20" s="95"/>
      <c r="Y20" s="96" t="e">
        <f>MIN(#REF!,#REF!,#REF!,#REF!)</f>
        <v>#REF!</v>
      </c>
      <c r="Z20" s="95"/>
      <c r="AA20" s="96" t="e">
        <f>MAX(#REF!,#REF!,#REF!,#REF!)</f>
        <v>#REF!</v>
      </c>
      <c r="AB20" s="95"/>
      <c r="AC20" s="96" t="e">
        <f>MIN(#REF!,#REF!,#REF!,#REF!)</f>
        <v>#REF!</v>
      </c>
      <c r="AD20" s="95"/>
      <c r="AE20" s="96" t="e">
        <f>MAX(#REF!,#REF!,#REF!,#REF!)</f>
        <v>#REF!</v>
      </c>
    </row>
    <row r="21" spans="1:31" s="97" customFormat="1" ht="48" customHeight="1">
      <c r="A21" s="106"/>
      <c r="B21" s="3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 s="98"/>
      <c r="X21" s="98"/>
      <c r="Y21" s="96" t="e">
        <f>MIN(#REF!,#REF!,#REF!,#REF!)</f>
        <v>#REF!</v>
      </c>
      <c r="Z21" s="98"/>
      <c r="AA21" s="96" t="e">
        <f>MAX(#REF!,#REF!,#REF!,#REF!)</f>
        <v>#REF!</v>
      </c>
      <c r="AB21" s="98"/>
      <c r="AC21" s="96" t="e">
        <f>MIN(#REF!,#REF!,#REF!,#REF!)</f>
        <v>#REF!</v>
      </c>
      <c r="AD21" s="98"/>
      <c r="AE21" s="96" t="e">
        <f>MAX(#REF!,#REF!,#REF!,#REF!)</f>
        <v>#REF!</v>
      </c>
    </row>
    <row r="22" spans="1:31" s="97" customFormat="1" ht="48" customHeight="1">
      <c r="A22"/>
      <c r="B22" s="108"/>
      <c r="C22" s="99"/>
      <c r="D22"/>
      <c r="E22"/>
      <c r="F22"/>
      <c r="G22"/>
      <c r="H22"/>
      <c r="I22"/>
      <c r="J22"/>
      <c r="K22"/>
      <c r="L22"/>
      <c r="M22"/>
      <c r="N22" s="27"/>
      <c r="O22" s="27"/>
      <c r="P22" s="34"/>
      <c r="Q22"/>
      <c r="R22"/>
      <c r="S22"/>
      <c r="T22"/>
      <c r="U22" s="34"/>
      <c r="V22"/>
      <c r="W22" s="98"/>
      <c r="X22" s="98"/>
      <c r="Y22" s="96" t="e">
        <f>MIN(#REF!,#REF!,#REF!,#REF!)</f>
        <v>#REF!</v>
      </c>
      <c r="Z22" s="98"/>
      <c r="AA22" s="96" t="e">
        <f>MAX(#REF!,#REF!,#REF!,#REF!)</f>
        <v>#REF!</v>
      </c>
      <c r="AB22" s="98"/>
      <c r="AC22" s="96" t="e">
        <f>MIN(#REF!,#REF!,#REF!,#REF!)</f>
        <v>#REF!</v>
      </c>
      <c r="AD22" s="98"/>
      <c r="AE22" s="96" t="e">
        <f>MAX(#REF!,#REF!,#REF!,#REF!)</f>
        <v>#REF!</v>
      </c>
    </row>
    <row r="23" spans="1:31" s="97" customFormat="1" ht="48" customHeight="1">
      <c r="A23"/>
      <c r="B23" s="108"/>
      <c r="C23" s="99"/>
      <c r="D23"/>
      <c r="E23"/>
      <c r="F23"/>
      <c r="G23"/>
      <c r="H23"/>
      <c r="I23"/>
      <c r="J23"/>
      <c r="K23"/>
      <c r="L23"/>
      <c r="M23"/>
      <c r="N23" s="27"/>
      <c r="O23" s="27"/>
      <c r="P23" s="34"/>
      <c r="Q23"/>
      <c r="R23"/>
      <c r="S23"/>
      <c r="T23"/>
      <c r="U23" s="34"/>
      <c r="V23"/>
      <c r="W23" s="98"/>
      <c r="X23" s="98"/>
      <c r="Y23" s="96" t="e">
        <f>MIN(#REF!,#REF!,#REF!,#REF!)</f>
        <v>#REF!</v>
      </c>
      <c r="Z23" s="98"/>
      <c r="AA23" s="96" t="e">
        <f>MAX(#REF!,#REF!,#REF!,#REF!)</f>
        <v>#REF!</v>
      </c>
      <c r="AB23" s="98"/>
      <c r="AC23" s="96" t="e">
        <f>MIN(#REF!,#REF!,#REF!,#REF!)</f>
        <v>#REF!</v>
      </c>
      <c r="AD23" s="98"/>
      <c r="AE23" s="96" t="e">
        <f>MAX(#REF!,#REF!,#REF!,#REF!)</f>
        <v>#REF!</v>
      </c>
    </row>
    <row r="24" spans="1:31" s="97" customFormat="1" ht="48" customHeight="1">
      <c r="A24"/>
      <c r="B24" s="1"/>
      <c r="C24" s="1"/>
      <c r="D24"/>
      <c r="E24"/>
      <c r="F24"/>
      <c r="G24"/>
      <c r="H24"/>
      <c r="I24"/>
      <c r="J24"/>
      <c r="K24"/>
      <c r="L24"/>
      <c r="M24"/>
      <c r="N24" s="27"/>
      <c r="O24" s="27"/>
      <c r="P24" s="34"/>
      <c r="Q24"/>
      <c r="R24"/>
      <c r="S24"/>
      <c r="T24"/>
      <c r="U24" s="34"/>
      <c r="V24"/>
      <c r="W24" s="95"/>
      <c r="X24" s="95"/>
      <c r="Y24" s="96" t="e">
        <f>MIN(#REF!,#REF!,#REF!,#REF!)</f>
        <v>#REF!</v>
      </c>
      <c r="Z24" s="95"/>
      <c r="AA24" s="96" t="e">
        <f>MAX(#REF!,#REF!,#REF!,#REF!)</f>
        <v>#REF!</v>
      </c>
      <c r="AB24" s="95"/>
      <c r="AC24" s="96" t="e">
        <f>MIN(#REF!,#REF!,#REF!,#REF!)</f>
        <v>#REF!</v>
      </c>
      <c r="AD24" s="95"/>
      <c r="AE24" s="96" t="e">
        <f>MAX(#REF!,#REF!,#REF!,#REF!)</f>
        <v>#REF!</v>
      </c>
    </row>
    <row r="25" spans="1:31" s="97" customFormat="1" ht="48" customHeight="1">
      <c r="A25"/>
      <c r="B25" s="1"/>
      <c r="C25" s="1"/>
      <c r="D25"/>
      <c r="E25"/>
      <c r="F25"/>
      <c r="G25"/>
      <c r="H25"/>
      <c r="I25"/>
      <c r="J25"/>
      <c r="K25"/>
      <c r="L25"/>
      <c r="M25"/>
      <c r="N25" s="27"/>
      <c r="O25" s="27"/>
      <c r="P25" s="34"/>
      <c r="Q25"/>
      <c r="R25"/>
      <c r="S25"/>
      <c r="T25"/>
      <c r="U25" s="34"/>
      <c r="V25"/>
      <c r="W25" s="98"/>
      <c r="X25" s="98"/>
      <c r="Y25" s="96" t="e">
        <f>MIN(#REF!,#REF!,#REF!,#REF!)</f>
        <v>#REF!</v>
      </c>
      <c r="Z25" s="98"/>
      <c r="AA25" s="96" t="e">
        <f>MAX(#REF!,#REF!,#REF!,#REF!)</f>
        <v>#REF!</v>
      </c>
      <c r="AB25" s="98"/>
      <c r="AC25" s="96" t="e">
        <f>MIN(#REF!,#REF!,#REF!,#REF!)</f>
        <v>#REF!</v>
      </c>
      <c r="AD25" s="98"/>
      <c r="AE25" s="96" t="e">
        <f>MAX(#REF!,#REF!,#REF!,#REF!)</f>
        <v>#REF!</v>
      </c>
    </row>
    <row r="26" spans="1:31" s="97" customFormat="1" ht="48" customHeight="1">
      <c r="A26"/>
      <c r="B26" s="108"/>
      <c r="C26" s="99"/>
      <c r="D26"/>
      <c r="E26"/>
      <c r="F26"/>
      <c r="G26"/>
      <c r="H26"/>
      <c r="I26"/>
      <c r="J26"/>
      <c r="K26"/>
      <c r="L26"/>
      <c r="M26"/>
      <c r="N26" s="27"/>
      <c r="O26" s="27"/>
      <c r="P26" s="34"/>
      <c r="Q26"/>
      <c r="R26"/>
      <c r="S26"/>
      <c r="T26"/>
      <c r="U26" s="34"/>
      <c r="V26"/>
      <c r="W26" s="98"/>
      <c r="X26" s="98"/>
      <c r="Y26" s="96" t="e">
        <f>MIN(#REF!,#REF!,#REF!,#REF!)</f>
        <v>#REF!</v>
      </c>
      <c r="Z26" s="98"/>
      <c r="AA26" s="96" t="e">
        <f>MAX(#REF!,#REF!,#REF!,#REF!)</f>
        <v>#REF!</v>
      </c>
      <c r="AB26" s="98"/>
      <c r="AC26" s="96" t="e">
        <f>MIN(#REF!,#REF!,#REF!,#REF!)</f>
        <v>#REF!</v>
      </c>
      <c r="AD26" s="98"/>
      <c r="AE26" s="96" t="e">
        <f>MAX(#REF!,#REF!,#REF!,#REF!)</f>
        <v>#REF!</v>
      </c>
    </row>
    <row r="27" spans="1:31" s="97" customFormat="1" ht="48" customHeight="1">
      <c r="A27"/>
      <c r="B27" s="108"/>
      <c r="C27" s="99"/>
      <c r="D27"/>
      <c r="E27"/>
      <c r="F27"/>
      <c r="G27"/>
      <c r="H27"/>
      <c r="I27"/>
      <c r="J27"/>
      <c r="K27"/>
      <c r="L27"/>
      <c r="M27"/>
      <c r="N27" s="27"/>
      <c r="O27" s="27"/>
      <c r="P27" s="34"/>
      <c r="Q27"/>
      <c r="R27"/>
      <c r="S27"/>
      <c r="T27"/>
      <c r="U27" s="34"/>
      <c r="V27"/>
      <c r="W27" s="98"/>
      <c r="X27" s="98"/>
      <c r="Y27" s="96" t="e">
        <f>MIN(#REF!,#REF!,#REF!,#REF!)</f>
        <v>#REF!</v>
      </c>
      <c r="Z27" s="98"/>
      <c r="AA27" s="96" t="e">
        <f>MAX(#REF!,#REF!,#REF!,#REF!)</f>
        <v>#REF!</v>
      </c>
      <c r="AB27" s="98"/>
      <c r="AC27" s="96" t="e">
        <f>MIN(#REF!,#REF!,#REF!,#REF!)</f>
        <v>#REF!</v>
      </c>
      <c r="AD27" s="98"/>
      <c r="AE27" s="96" t="e">
        <f>MAX(#REF!,#REF!,#REF!,#REF!)</f>
        <v>#REF!</v>
      </c>
    </row>
    <row r="28" spans="1:31" s="97" customFormat="1" ht="48" customHeight="1">
      <c r="A28"/>
      <c r="B28" s="108"/>
      <c r="C28" s="99"/>
      <c r="D28"/>
      <c r="E28"/>
      <c r="F28"/>
      <c r="G28"/>
      <c r="H28"/>
      <c r="I28"/>
      <c r="J28"/>
      <c r="K28"/>
      <c r="L28"/>
      <c r="M28"/>
      <c r="N28" s="27"/>
      <c r="O28" s="27"/>
      <c r="P28" s="34"/>
      <c r="Q28"/>
      <c r="R28"/>
      <c r="S28"/>
      <c r="T28"/>
      <c r="U28" s="34"/>
      <c r="V28"/>
      <c r="W28" s="98"/>
      <c r="X28" s="98"/>
      <c r="Y28" s="96" t="e">
        <f>MIN(#REF!,#REF!,#REF!,#REF!)</f>
        <v>#REF!</v>
      </c>
      <c r="Z28" s="98"/>
      <c r="AA28" s="96" t="e">
        <f>MAX(#REF!,#REF!,#REF!,#REF!)</f>
        <v>#REF!</v>
      </c>
      <c r="AB28" s="98"/>
      <c r="AC28" s="96" t="e">
        <f>MIN(#REF!,#REF!,#REF!,#REF!)</f>
        <v>#REF!</v>
      </c>
      <c r="AD28" s="98"/>
      <c r="AE28" s="96" t="e">
        <f>MAX(#REF!,#REF!,#REF!,#REF!)</f>
        <v>#REF!</v>
      </c>
    </row>
    <row r="29" spans="1:31" s="97" customFormat="1" ht="48" customHeight="1">
      <c r="A29"/>
      <c r="B29" s="108"/>
      <c r="C29" s="99"/>
      <c r="D29"/>
      <c r="E29"/>
      <c r="F29"/>
      <c r="G29"/>
      <c r="H29"/>
      <c r="I29"/>
      <c r="J29"/>
      <c r="K29"/>
      <c r="L29"/>
      <c r="M29"/>
      <c r="N29" s="27"/>
      <c r="O29" s="27"/>
      <c r="P29" s="34"/>
      <c r="Q29"/>
      <c r="R29"/>
      <c r="S29"/>
      <c r="T29"/>
      <c r="U29" s="34"/>
      <c r="V29"/>
      <c r="W29" s="98"/>
      <c r="X29" s="98"/>
      <c r="Y29" s="96" t="e">
        <f>MIN(#REF!,#REF!,#REF!,#REF!)</f>
        <v>#REF!</v>
      </c>
      <c r="Z29" s="98"/>
      <c r="AA29" s="96" t="e">
        <f>MAX(#REF!,#REF!,#REF!,#REF!)</f>
        <v>#REF!</v>
      </c>
      <c r="AB29" s="98"/>
      <c r="AC29" s="96" t="e">
        <f>MIN(#REF!,#REF!,#REF!,#REF!)</f>
        <v>#REF!</v>
      </c>
      <c r="AD29" s="98"/>
      <c r="AE29" s="96" t="e">
        <f>MAX(#REF!,#REF!,#REF!,#REF!)</f>
        <v>#REF!</v>
      </c>
    </row>
    <row r="30" spans="1:31" s="97" customFormat="1" ht="48" customHeight="1">
      <c r="A30"/>
      <c r="B30" s="108"/>
      <c r="C30" s="99"/>
      <c r="D30"/>
      <c r="E30"/>
      <c r="F30"/>
      <c r="G30"/>
      <c r="H30"/>
      <c r="I30"/>
      <c r="J30"/>
      <c r="K30"/>
      <c r="L30"/>
      <c r="M30"/>
      <c r="N30" s="27"/>
      <c r="O30" s="27"/>
      <c r="P30" s="34"/>
      <c r="Q30"/>
      <c r="R30"/>
      <c r="S30"/>
      <c r="T30"/>
      <c r="U30" s="34"/>
      <c r="V30"/>
      <c r="W30" s="98"/>
      <c r="X30" s="98"/>
      <c r="Y30" s="96" t="e">
        <f>MIN(#REF!,#REF!,#REF!,#REF!)</f>
        <v>#REF!</v>
      </c>
      <c r="Z30" s="98"/>
      <c r="AA30" s="96" t="e">
        <f>MAX(#REF!,#REF!,#REF!,#REF!)</f>
        <v>#REF!</v>
      </c>
      <c r="AB30" s="98"/>
      <c r="AC30" s="96" t="e">
        <f>MIN(#REF!,#REF!,#REF!,#REF!)</f>
        <v>#REF!</v>
      </c>
      <c r="AD30" s="98"/>
      <c r="AE30" s="96" t="e">
        <f>MAX(#REF!,#REF!,#REF!,#REF!)</f>
        <v>#REF!</v>
      </c>
    </row>
    <row r="31" spans="1:31" s="97" customFormat="1" ht="46.5" customHeight="1">
      <c r="A31"/>
      <c r="B31" s="108"/>
      <c r="C31" s="99"/>
      <c r="D31"/>
      <c r="E31"/>
      <c r="F31"/>
      <c r="G31"/>
      <c r="H31"/>
      <c r="I31"/>
      <c r="J31"/>
      <c r="K31"/>
      <c r="L31"/>
      <c r="M31"/>
      <c r="N31" s="27"/>
      <c r="O31" s="27"/>
      <c r="P31" s="34"/>
      <c r="Q31"/>
      <c r="R31"/>
      <c r="S31"/>
      <c r="T31"/>
      <c r="U31" s="34"/>
      <c r="V31"/>
      <c r="W31" s="98"/>
      <c r="X31" s="98"/>
      <c r="Y31" s="96" t="e">
        <f>MIN(#REF!,#REF!,#REF!,#REF!)</f>
        <v>#REF!</v>
      </c>
      <c r="Z31" s="98"/>
      <c r="AA31" s="96" t="e">
        <f>MAX(#REF!,#REF!,#REF!,#REF!)</f>
        <v>#REF!</v>
      </c>
      <c r="AB31" s="98"/>
      <c r="AC31" s="96" t="e">
        <f>MIN(#REF!,#REF!,#REF!,#REF!)</f>
        <v>#REF!</v>
      </c>
      <c r="AD31" s="98"/>
      <c r="AE31" s="96" t="e">
        <f>MAX(#REF!,#REF!,#REF!,#REF!)</f>
        <v>#REF!</v>
      </c>
    </row>
    <row r="32" spans="1:31" s="97" customFormat="1" ht="48" customHeight="1">
      <c r="A32"/>
      <c r="B32" s="108"/>
      <c r="C32" s="99"/>
      <c r="D32"/>
      <c r="E32"/>
      <c r="F32"/>
      <c r="G32"/>
      <c r="H32"/>
      <c r="I32"/>
      <c r="J32"/>
      <c r="K32"/>
      <c r="L32"/>
      <c r="M32"/>
      <c r="N32" s="27"/>
      <c r="O32" s="27"/>
      <c r="P32" s="34"/>
      <c r="Q32"/>
      <c r="R32"/>
      <c r="S32"/>
      <c r="T32"/>
      <c r="U32" s="34"/>
      <c r="V32"/>
      <c r="W32" s="98"/>
      <c r="X32" s="98"/>
      <c r="Y32" s="96" t="e">
        <f>MIN(#REF!,#REF!,#REF!,#REF!)</f>
        <v>#REF!</v>
      </c>
      <c r="Z32" s="98"/>
      <c r="AA32" s="96" t="e">
        <f>MAX(#REF!,#REF!,#REF!,#REF!)</f>
        <v>#REF!</v>
      </c>
      <c r="AB32" s="98"/>
      <c r="AC32" s="96" t="e">
        <f>MIN(#REF!,#REF!,#REF!,#REF!)</f>
        <v>#REF!</v>
      </c>
      <c r="AD32" s="98"/>
      <c r="AE32" s="96" t="e">
        <f>MAX(#REF!,#REF!,#REF!,#REF!)</f>
        <v>#REF!</v>
      </c>
    </row>
    <row r="33" spans="1:31" s="97" customFormat="1" ht="48" customHeight="1">
      <c r="A33"/>
      <c r="B33" s="108"/>
      <c r="C33" s="99"/>
      <c r="D33"/>
      <c r="E33"/>
      <c r="F33"/>
      <c r="G33"/>
      <c r="H33"/>
      <c r="I33"/>
      <c r="J33"/>
      <c r="K33"/>
      <c r="L33"/>
      <c r="M33"/>
      <c r="N33" s="27"/>
      <c r="O33" s="27"/>
      <c r="P33" s="34"/>
      <c r="Q33"/>
      <c r="R33"/>
      <c r="S33"/>
      <c r="T33"/>
      <c r="U33" s="34"/>
      <c r="V33"/>
      <c r="W33" s="98"/>
      <c r="X33" s="98"/>
      <c r="Y33" s="96" t="e">
        <f>MIN(#REF!,#REF!,#REF!,#REF!)</f>
        <v>#REF!</v>
      </c>
      <c r="Z33" s="98"/>
      <c r="AA33" s="96" t="e">
        <f>MAX(#REF!,#REF!,#REF!,#REF!)</f>
        <v>#REF!</v>
      </c>
      <c r="AB33" s="98"/>
      <c r="AC33" s="96" t="e">
        <f>MIN(#REF!,#REF!,#REF!,#REF!)</f>
        <v>#REF!</v>
      </c>
      <c r="AD33" s="98"/>
      <c r="AE33" s="96" t="e">
        <f>MAX(#REF!,#REF!,#REF!,#REF!)</f>
        <v>#REF!</v>
      </c>
    </row>
    <row r="34" spans="1:31" s="97" customFormat="1" ht="48" customHeight="1">
      <c r="A34"/>
      <c r="B34" s="108"/>
      <c r="C34" s="99"/>
      <c r="D34"/>
      <c r="E34"/>
      <c r="F34"/>
      <c r="G34"/>
      <c r="H34"/>
      <c r="I34"/>
      <c r="J34"/>
      <c r="K34"/>
      <c r="L34"/>
      <c r="M34"/>
      <c r="N34" s="27"/>
      <c r="O34" s="27"/>
      <c r="P34" s="34"/>
      <c r="Q34"/>
      <c r="R34"/>
      <c r="S34"/>
      <c r="T34"/>
      <c r="U34" s="34"/>
      <c r="V34"/>
      <c r="W34" s="98"/>
      <c r="X34" s="98"/>
      <c r="Y34" s="96" t="e">
        <f>MIN(#REF!,#REF!,#REF!,#REF!)</f>
        <v>#REF!</v>
      </c>
      <c r="Z34" s="98"/>
      <c r="AA34" s="96" t="e">
        <f>MAX(#REF!,#REF!,#REF!,#REF!)</f>
        <v>#REF!</v>
      </c>
      <c r="AB34" s="98"/>
      <c r="AC34" s="96" t="e">
        <f>MIN(#REF!,#REF!,#REF!,#REF!)</f>
        <v>#REF!</v>
      </c>
      <c r="AD34" s="98"/>
      <c r="AE34" s="96" t="e">
        <f>MAX(#REF!,#REF!,#REF!,#REF!)</f>
        <v>#REF!</v>
      </c>
    </row>
    <row r="35" spans="1:31" s="97" customFormat="1" ht="48" customHeight="1">
      <c r="A35"/>
      <c r="B35" s="108"/>
      <c r="C35" s="99"/>
      <c r="D35"/>
      <c r="E35"/>
      <c r="F35"/>
      <c r="G35"/>
      <c r="H35"/>
      <c r="I35"/>
      <c r="J35"/>
      <c r="K35"/>
      <c r="L35"/>
      <c r="M35"/>
      <c r="N35" s="27"/>
      <c r="O35" s="27"/>
      <c r="P35" s="34"/>
      <c r="Q35"/>
      <c r="R35"/>
      <c r="S35"/>
      <c r="T35"/>
      <c r="U35" s="34"/>
      <c r="V35"/>
      <c r="W35" s="95"/>
      <c r="X35" s="95"/>
      <c r="Y35" s="96" t="e">
        <f>MIN(#REF!,#REF!,#REF!,#REF!)</f>
        <v>#REF!</v>
      </c>
      <c r="Z35" s="95"/>
      <c r="AA35" s="96" t="e">
        <f>MAX(#REF!,#REF!,#REF!,#REF!)</f>
        <v>#REF!</v>
      </c>
      <c r="AB35" s="95"/>
      <c r="AC35" s="96" t="e">
        <f>MIN(#REF!,#REF!,#REF!,#REF!)</f>
        <v>#REF!</v>
      </c>
      <c r="AD35" s="95"/>
      <c r="AE35" s="96" t="e">
        <f>MAX(#REF!,#REF!,#REF!,#REF!)</f>
        <v>#REF!</v>
      </c>
    </row>
    <row r="36" spans="1:31" s="97" customFormat="1" ht="48" customHeight="1">
      <c r="A36"/>
      <c r="B36" s="108"/>
      <c r="C36" s="99"/>
      <c r="D36"/>
      <c r="E36"/>
      <c r="F36"/>
      <c r="G36"/>
      <c r="H36"/>
      <c r="I36"/>
      <c r="J36"/>
      <c r="K36"/>
      <c r="L36"/>
      <c r="M36"/>
      <c r="N36" s="27"/>
      <c r="O36" s="27"/>
      <c r="P36" s="34"/>
      <c r="Q36"/>
      <c r="R36"/>
      <c r="S36"/>
      <c r="T36"/>
      <c r="U36" s="34"/>
      <c r="V36"/>
      <c r="W36" s="98"/>
      <c r="X36" s="98"/>
      <c r="Y36" s="96" t="e">
        <f>MIN(#REF!,#REF!,#REF!,#REF!)</f>
        <v>#REF!</v>
      </c>
      <c r="Z36" s="98"/>
      <c r="AA36" s="96" t="e">
        <f>MAX(#REF!,#REF!,#REF!,#REF!)</f>
        <v>#REF!</v>
      </c>
      <c r="AB36" s="98"/>
      <c r="AC36" s="96" t="e">
        <f>MIN(#REF!,#REF!,#REF!,#REF!)</f>
        <v>#REF!</v>
      </c>
      <c r="AD36" s="98"/>
      <c r="AE36" s="96" t="e">
        <f>MAX(#REF!,#REF!,#REF!,#REF!)</f>
        <v>#REF!</v>
      </c>
    </row>
    <row r="37" spans="1:31" s="2" customFormat="1" ht="15">
      <c r="A37"/>
      <c r="B37" s="108"/>
      <c r="C37" s="99"/>
      <c r="D37"/>
      <c r="E37"/>
      <c r="F37"/>
      <c r="G37"/>
      <c r="H37"/>
      <c r="I37"/>
      <c r="J37"/>
      <c r="K37"/>
      <c r="L37"/>
      <c r="M37"/>
      <c r="N37" s="27"/>
      <c r="O37" s="27"/>
      <c r="P37" s="34"/>
      <c r="Q37"/>
      <c r="R37"/>
      <c r="S37"/>
      <c r="T37"/>
      <c r="U37" s="34"/>
      <c r="V37"/>
      <c r="W37"/>
      <c r="X37"/>
      <c r="Y37"/>
      <c r="Z37"/>
      <c r="AA37"/>
      <c r="AB37"/>
      <c r="AC37"/>
      <c r="AD37"/>
      <c r="AE37"/>
    </row>
    <row r="38" spans="1:31" s="2" customFormat="1" ht="15">
      <c r="A38"/>
      <c r="B38" s="108"/>
      <c r="C38" s="99"/>
      <c r="D38"/>
      <c r="E38"/>
      <c r="F38"/>
      <c r="G38"/>
      <c r="H38"/>
      <c r="I38"/>
      <c r="J38"/>
      <c r="K38"/>
      <c r="L38"/>
      <c r="M38"/>
      <c r="N38" s="27"/>
      <c r="O38" s="27"/>
      <c r="P38" s="34"/>
      <c r="Q38"/>
      <c r="R38"/>
      <c r="S38"/>
      <c r="T38"/>
      <c r="U38" s="34"/>
      <c r="V38"/>
      <c r="W38"/>
      <c r="X38"/>
      <c r="Y38"/>
      <c r="Z38"/>
      <c r="AA38"/>
      <c r="AB38"/>
      <c r="AC38"/>
      <c r="AD38"/>
      <c r="AE38"/>
    </row>
    <row r="39" spans="1:31" s="2" customFormat="1" ht="15">
      <c r="A39"/>
      <c r="B39" s="108"/>
      <c r="C39" s="99"/>
      <c r="D39"/>
      <c r="E39"/>
      <c r="F39"/>
      <c r="G39"/>
      <c r="H39"/>
      <c r="I39"/>
      <c r="J39"/>
      <c r="K39"/>
      <c r="L39"/>
      <c r="M39"/>
      <c r="N39" s="27"/>
      <c r="O39" s="27"/>
      <c r="P39" s="34"/>
      <c r="Q39"/>
      <c r="R39"/>
      <c r="S39"/>
      <c r="T39"/>
      <c r="U39" s="34"/>
      <c r="V39"/>
      <c r="W39"/>
      <c r="X39"/>
      <c r="Y39"/>
      <c r="Z39"/>
      <c r="AA39"/>
      <c r="AB39"/>
      <c r="AC39"/>
      <c r="AD39"/>
      <c r="AE39"/>
    </row>
    <row r="40" spans="1:31" s="2" customFormat="1" ht="15">
      <c r="A40"/>
      <c r="B40" s="108"/>
      <c r="C40" s="99"/>
      <c r="D40"/>
      <c r="E40"/>
      <c r="F40"/>
      <c r="G40"/>
      <c r="H40"/>
      <c r="I40"/>
      <c r="J40"/>
      <c r="K40"/>
      <c r="L40"/>
      <c r="M40"/>
      <c r="N40" s="27"/>
      <c r="O40" s="27"/>
      <c r="P40" s="34"/>
      <c r="Q40"/>
      <c r="R40"/>
      <c r="S40"/>
      <c r="T40"/>
      <c r="U40" s="34"/>
      <c r="V40"/>
      <c r="W40"/>
      <c r="X40"/>
      <c r="Y40"/>
      <c r="Z40"/>
      <c r="AA40"/>
      <c r="AB40"/>
      <c r="AC40"/>
      <c r="AD40"/>
      <c r="AE40"/>
    </row>
    <row r="41" ht="48" customHeight="1"/>
  </sheetData>
  <sheetProtection/>
  <mergeCells count="6">
    <mergeCell ref="V8:V9"/>
    <mergeCell ref="D8:H8"/>
    <mergeCell ref="I8:M8"/>
    <mergeCell ref="N8:P8"/>
    <mergeCell ref="Q8:T8"/>
    <mergeCell ref="B18:C18"/>
  </mergeCells>
  <printOptions horizontalCentered="1"/>
  <pageMargins left="0" right="0.2362204724409449" top="0.23" bottom="0" header="0.03937007874015748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7"/>
  <sheetViews>
    <sheetView view="pageBreakPreview" zoomScaleSheetLayoutView="100" zoomScalePageLayoutView="0" workbookViewId="0" topLeftCell="A17">
      <selection activeCell="T9" sqref="T9"/>
    </sheetView>
  </sheetViews>
  <sheetFormatPr defaultColWidth="9.140625" defaultRowHeight="12.75"/>
  <cols>
    <col min="1" max="1" width="3.28125" style="0" customWidth="1"/>
    <col min="2" max="2" width="26.00390625" style="0" customWidth="1"/>
    <col min="3" max="3" width="14.8515625" style="0" customWidth="1"/>
    <col min="4" max="7" width="4.7109375" style="0" customWidth="1"/>
    <col min="8" max="8" width="6.8515625" style="0" customWidth="1"/>
    <col min="9" max="9" width="5.8515625" style="0" customWidth="1"/>
    <col min="10" max="12" width="4.8515625" style="0" customWidth="1"/>
    <col min="13" max="13" width="6.00390625" style="0" customWidth="1"/>
    <col min="14" max="15" width="5.28125" style="0" customWidth="1"/>
    <col min="16" max="16" width="6.421875" style="34" customWidth="1"/>
    <col min="17" max="18" width="5.28125" style="0" customWidth="1"/>
    <col min="19" max="19" width="5.8515625" style="0" customWidth="1"/>
    <col min="20" max="20" width="6.8515625" style="0" customWidth="1"/>
    <col min="21" max="21" width="8.8515625" style="34" customWidth="1"/>
    <col min="22" max="22" width="6.00390625" style="0" customWidth="1"/>
    <col min="25" max="25" width="12.140625" style="0" bestFit="1" customWidth="1"/>
    <col min="27" max="27" width="12.140625" style="0" bestFit="1" customWidth="1"/>
    <col min="29" max="29" width="12.140625" style="0" bestFit="1" customWidth="1"/>
    <col min="31" max="31" width="12.140625" style="0" bestFit="1" customWidth="1"/>
  </cols>
  <sheetData>
    <row r="1" spans="1:22" ht="15">
      <c r="A1" s="11"/>
      <c r="B1" s="71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</row>
    <row r="2" spans="1:2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</row>
    <row r="3" spans="1:2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</row>
    <row r="4" spans="1:31" s="11" customFormat="1" ht="18" customHeight="1">
      <c r="A4" s="37"/>
      <c r="B4" s="37"/>
      <c r="C4" s="39"/>
      <c r="D4" s="37"/>
      <c r="E4" s="40"/>
      <c r="F4" s="40"/>
      <c r="G4" s="40"/>
      <c r="H4" s="37"/>
      <c r="I4" s="48" t="s">
        <v>43</v>
      </c>
      <c r="K4" s="36"/>
      <c r="L4" s="36"/>
      <c r="M4" s="36"/>
      <c r="N4" s="36"/>
      <c r="O4" s="36"/>
      <c r="P4" s="41"/>
      <c r="Q4" s="37"/>
      <c r="R4" s="37" t="s">
        <v>19</v>
      </c>
      <c r="S4" s="40" t="s">
        <v>40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</row>
    <row r="5" spans="1:31" s="11" customFormat="1" ht="18" customHeight="1">
      <c r="A5" s="37"/>
      <c r="B5" s="37"/>
      <c r="C5" s="39"/>
      <c r="D5" s="37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</row>
    <row r="6" spans="1:31" s="4" customFormat="1" ht="15" customHeight="1">
      <c r="A6" s="6"/>
      <c r="B6" s="6"/>
      <c r="C6" s="23"/>
      <c r="D6" s="6"/>
      <c r="E6" s="6"/>
      <c r="F6" s="6"/>
      <c r="G6" s="6"/>
      <c r="H6" s="140"/>
      <c r="I6" s="141"/>
      <c r="J6" s="119"/>
      <c r="K6" s="6"/>
      <c r="L6" s="6"/>
      <c r="M6" s="6"/>
      <c r="N6" s="6"/>
      <c r="O6" s="6"/>
      <c r="P6" s="32"/>
      <c r="Q6" s="45" t="s">
        <v>41</v>
      </c>
      <c r="R6" s="6"/>
      <c r="S6" s="6"/>
      <c r="T6" s="6"/>
      <c r="U6" s="32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2" s="53" customFormat="1" ht="14.25">
      <c r="A7"/>
      <c r="B7" s="137"/>
      <c r="C7" s="137"/>
      <c r="D7" s="136"/>
      <c r="E7" s="138"/>
      <c r="F7" s="138"/>
      <c r="G7" s="138"/>
      <c r="H7" s="138"/>
      <c r="I7" s="138"/>
      <c r="J7" s="136"/>
      <c r="K7" s="140"/>
      <c r="L7" s="119"/>
      <c r="M7" s="119"/>
      <c r="N7" s="138"/>
      <c r="O7" s="83"/>
      <c r="P7" s="138"/>
      <c r="Q7" s="21" t="s">
        <v>29</v>
      </c>
      <c r="R7" s="7"/>
      <c r="S7" s="7"/>
      <c r="T7" s="7"/>
      <c r="U7" s="33"/>
      <c r="V7" s="119"/>
      <c r="W7"/>
      <c r="AF7" s="115"/>
    </row>
    <row r="8" spans="1:31" s="8" customFormat="1" ht="13.5">
      <c r="A8" s="16"/>
      <c r="B8" s="16"/>
      <c r="C8" s="54"/>
      <c r="D8" s="194" t="s">
        <v>1</v>
      </c>
      <c r="E8" s="194"/>
      <c r="F8" s="194"/>
      <c r="G8" s="194"/>
      <c r="H8" s="194"/>
      <c r="I8" s="194" t="s">
        <v>0</v>
      </c>
      <c r="J8" s="194"/>
      <c r="K8" s="194"/>
      <c r="L8" s="194"/>
      <c r="M8" s="194"/>
      <c r="N8" s="194" t="s">
        <v>2</v>
      </c>
      <c r="O8" s="194"/>
      <c r="P8" s="194"/>
      <c r="Q8" s="194" t="s">
        <v>3</v>
      </c>
      <c r="R8" s="194"/>
      <c r="S8" s="194"/>
      <c r="T8" s="194"/>
      <c r="U8" s="68"/>
      <c r="V8" s="199" t="s">
        <v>17</v>
      </c>
      <c r="W8" s="14"/>
      <c r="X8" s="14"/>
      <c r="Y8" s="14"/>
      <c r="Z8" s="14"/>
      <c r="AA8" s="14"/>
      <c r="AB8" s="14"/>
      <c r="AC8" s="14"/>
      <c r="AD8" s="14"/>
      <c r="AE8" s="14"/>
    </row>
    <row r="9" spans="1:31" s="8" customFormat="1" ht="42" customHeight="1">
      <c r="A9" s="55" t="s">
        <v>5</v>
      </c>
      <c r="B9" s="55" t="s">
        <v>6</v>
      </c>
      <c r="C9" s="55" t="s">
        <v>31</v>
      </c>
      <c r="D9" s="26">
        <v>1</v>
      </c>
      <c r="E9" s="26">
        <v>2</v>
      </c>
      <c r="F9" s="26">
        <v>3</v>
      </c>
      <c r="G9" s="26">
        <v>4</v>
      </c>
      <c r="H9" s="56" t="s">
        <v>7</v>
      </c>
      <c r="I9" s="26">
        <v>1</v>
      </c>
      <c r="J9" s="26">
        <v>2</v>
      </c>
      <c r="K9" s="26">
        <v>3</v>
      </c>
      <c r="L9" s="26">
        <v>4</v>
      </c>
      <c r="M9" s="57" t="s">
        <v>7</v>
      </c>
      <c r="N9" s="26">
        <v>1</v>
      </c>
      <c r="O9" s="26">
        <v>2</v>
      </c>
      <c r="P9" s="69" t="s">
        <v>7</v>
      </c>
      <c r="Q9" s="26" t="s">
        <v>8</v>
      </c>
      <c r="R9" s="26" t="s">
        <v>9</v>
      </c>
      <c r="S9" s="58" t="s">
        <v>15</v>
      </c>
      <c r="T9" s="59" t="s">
        <v>16</v>
      </c>
      <c r="U9" s="186" t="s">
        <v>10</v>
      </c>
      <c r="V9" s="199"/>
      <c r="W9" s="14"/>
      <c r="X9" s="14"/>
      <c r="Y9" s="14" t="s">
        <v>11</v>
      </c>
      <c r="Z9" s="14"/>
      <c r="AA9" s="14" t="s">
        <v>12</v>
      </c>
      <c r="AB9" s="14"/>
      <c r="AC9" s="14" t="s">
        <v>13</v>
      </c>
      <c r="AD9" s="14"/>
      <c r="AE9" s="14" t="s">
        <v>14</v>
      </c>
    </row>
    <row r="10" spans="1:31" s="67" customFormat="1" ht="84" customHeight="1">
      <c r="A10" s="60">
        <v>7</v>
      </c>
      <c r="B10" s="117" t="s">
        <v>80</v>
      </c>
      <c r="C10" s="118" t="s">
        <v>81</v>
      </c>
      <c r="D10" s="185">
        <v>8.4</v>
      </c>
      <c r="E10" s="185">
        <v>8.4</v>
      </c>
      <c r="F10" s="185">
        <v>8.2</v>
      </c>
      <c r="G10" s="185">
        <v>8.5</v>
      </c>
      <c r="H10" s="187">
        <f aca="true" t="shared" si="0" ref="H10:H17">(D10+E10+F10+G10-Y10-AA10)/2</f>
        <v>8.4</v>
      </c>
      <c r="I10" s="185">
        <v>8.5</v>
      </c>
      <c r="J10" s="185">
        <v>8.5</v>
      </c>
      <c r="K10" s="185">
        <v>8.4</v>
      </c>
      <c r="L10" s="185">
        <v>8.7</v>
      </c>
      <c r="M10" s="188">
        <f aca="true" t="shared" si="1" ref="M10:M17">(I10+J10+K10+L10-AC10-AE10)/2</f>
        <v>8.499999999999998</v>
      </c>
      <c r="N10" s="185">
        <v>4</v>
      </c>
      <c r="O10" s="184"/>
      <c r="P10" s="189">
        <f aca="true" t="shared" si="2" ref="P10:P17">(N10)/2</f>
        <v>2</v>
      </c>
      <c r="Q10" s="185"/>
      <c r="R10" s="185"/>
      <c r="S10" s="185"/>
      <c r="T10" s="184">
        <f aca="true" t="shared" si="3" ref="T10:T17">Q10/2+R10+S10</f>
        <v>0</v>
      </c>
      <c r="U10" s="190">
        <f aca="true" t="shared" si="4" ref="U10:U17">H10+M10+P10-T10</f>
        <v>18.9</v>
      </c>
      <c r="V10" s="191">
        <f aca="true" t="shared" si="5" ref="V10:V15">RANK(U10,$U$10:$U$33,0)</f>
        <v>1</v>
      </c>
      <c r="W10" s="61"/>
      <c r="X10" s="61"/>
      <c r="Y10" s="61">
        <f aca="true" t="shared" si="6" ref="Y10:Y17">MIN(D10,E10,F10,G10)</f>
        <v>8.2</v>
      </c>
      <c r="Z10" s="61"/>
      <c r="AA10" s="61">
        <f aca="true" t="shared" si="7" ref="AA10:AA17">MAX(D10,E10,F10,G10)</f>
        <v>8.5</v>
      </c>
      <c r="AB10" s="61"/>
      <c r="AC10" s="61">
        <f aca="true" t="shared" si="8" ref="AC10:AC17">MIN(I10,J10,K10,L10)</f>
        <v>8.4</v>
      </c>
      <c r="AD10" s="61"/>
      <c r="AE10" s="61">
        <f aca="true" t="shared" si="9" ref="AE10:AE17">MAX(I10,J10,K10,L10)</f>
        <v>8.7</v>
      </c>
    </row>
    <row r="11" spans="1:31" s="67" customFormat="1" ht="90.75" customHeight="1">
      <c r="A11" s="60">
        <v>1</v>
      </c>
      <c r="B11" s="163" t="s">
        <v>74</v>
      </c>
      <c r="C11" s="125" t="s">
        <v>64</v>
      </c>
      <c r="D11" s="185">
        <v>8.5</v>
      </c>
      <c r="E11" s="185">
        <v>8.2</v>
      </c>
      <c r="F11" s="185">
        <v>8.2</v>
      </c>
      <c r="G11" s="185">
        <v>8.3</v>
      </c>
      <c r="H11" s="187">
        <f t="shared" si="0"/>
        <v>8.250000000000002</v>
      </c>
      <c r="I11" s="185">
        <v>8.4</v>
      </c>
      <c r="J11" s="185">
        <v>8.5</v>
      </c>
      <c r="K11" s="185">
        <v>8.2</v>
      </c>
      <c r="L11" s="185">
        <v>8</v>
      </c>
      <c r="M11" s="188">
        <f t="shared" si="1"/>
        <v>8.299999999999997</v>
      </c>
      <c r="N11" s="185">
        <v>4.1</v>
      </c>
      <c r="O11" s="184"/>
      <c r="P11" s="189">
        <f t="shared" si="2"/>
        <v>2.05</v>
      </c>
      <c r="Q11" s="185"/>
      <c r="R11" s="185"/>
      <c r="S11" s="185"/>
      <c r="T11" s="184">
        <f t="shared" si="3"/>
        <v>0</v>
      </c>
      <c r="U11" s="190">
        <f t="shared" si="4"/>
        <v>18.599999999999998</v>
      </c>
      <c r="V11" s="191">
        <f t="shared" si="5"/>
        <v>2</v>
      </c>
      <c r="W11" s="61"/>
      <c r="X11" s="61"/>
      <c r="Y11" s="61">
        <f t="shared" si="6"/>
        <v>8.2</v>
      </c>
      <c r="Z11" s="61"/>
      <c r="AA11" s="61">
        <f t="shared" si="7"/>
        <v>8.5</v>
      </c>
      <c r="AB11" s="61"/>
      <c r="AC11" s="61">
        <f t="shared" si="8"/>
        <v>8</v>
      </c>
      <c r="AD11" s="61"/>
      <c r="AE11" s="61">
        <f t="shared" si="9"/>
        <v>8.5</v>
      </c>
    </row>
    <row r="12" spans="1:31" s="67" customFormat="1" ht="86.25" customHeight="1">
      <c r="A12" s="60">
        <v>6</v>
      </c>
      <c r="B12" s="126" t="s">
        <v>79</v>
      </c>
      <c r="C12" s="118" t="s">
        <v>66</v>
      </c>
      <c r="D12" s="192">
        <v>8.2</v>
      </c>
      <c r="E12" s="185">
        <v>8.3</v>
      </c>
      <c r="F12" s="185">
        <v>8.3</v>
      </c>
      <c r="G12" s="185">
        <v>8.2</v>
      </c>
      <c r="H12" s="187">
        <f t="shared" si="0"/>
        <v>8.25</v>
      </c>
      <c r="I12" s="185">
        <v>8.3</v>
      </c>
      <c r="J12" s="185">
        <v>8.1</v>
      </c>
      <c r="K12" s="185">
        <v>8.3</v>
      </c>
      <c r="L12" s="185">
        <v>8.2</v>
      </c>
      <c r="M12" s="188">
        <f t="shared" si="1"/>
        <v>8.249999999999998</v>
      </c>
      <c r="N12" s="185">
        <v>4</v>
      </c>
      <c r="O12" s="184"/>
      <c r="P12" s="189">
        <f t="shared" si="2"/>
        <v>2</v>
      </c>
      <c r="Q12" s="185"/>
      <c r="R12" s="185"/>
      <c r="S12" s="185"/>
      <c r="T12" s="184">
        <f t="shared" si="3"/>
        <v>0</v>
      </c>
      <c r="U12" s="190">
        <f t="shared" si="4"/>
        <v>18.5</v>
      </c>
      <c r="V12" s="191">
        <f t="shared" si="5"/>
        <v>3</v>
      </c>
      <c r="W12" s="61"/>
      <c r="X12" s="61"/>
      <c r="Y12" s="61">
        <f t="shared" si="6"/>
        <v>8.2</v>
      </c>
      <c r="Z12" s="61"/>
      <c r="AA12" s="61">
        <f t="shared" si="7"/>
        <v>8.3</v>
      </c>
      <c r="AB12" s="61"/>
      <c r="AC12" s="61">
        <f t="shared" si="8"/>
        <v>8.1</v>
      </c>
      <c r="AD12" s="61"/>
      <c r="AE12" s="61">
        <f t="shared" si="9"/>
        <v>8.3</v>
      </c>
    </row>
    <row r="13" spans="1:31" s="67" customFormat="1" ht="84" customHeight="1">
      <c r="A13" s="60">
        <v>2</v>
      </c>
      <c r="B13" s="117" t="s">
        <v>75</v>
      </c>
      <c r="C13" s="118" t="s">
        <v>64</v>
      </c>
      <c r="D13" s="185">
        <v>8.3</v>
      </c>
      <c r="E13" s="185">
        <v>8.2</v>
      </c>
      <c r="F13" s="185">
        <v>8</v>
      </c>
      <c r="G13" s="185">
        <v>8.5</v>
      </c>
      <c r="H13" s="187">
        <f t="shared" si="0"/>
        <v>8.25</v>
      </c>
      <c r="I13" s="185">
        <v>8</v>
      </c>
      <c r="J13" s="185">
        <v>8.5</v>
      </c>
      <c r="K13" s="185">
        <v>8.3</v>
      </c>
      <c r="L13" s="185">
        <v>8.2</v>
      </c>
      <c r="M13" s="188">
        <f t="shared" si="1"/>
        <v>8.25</v>
      </c>
      <c r="N13" s="185">
        <v>4</v>
      </c>
      <c r="O13" s="184"/>
      <c r="P13" s="189">
        <f t="shared" si="2"/>
        <v>2</v>
      </c>
      <c r="Q13" s="185"/>
      <c r="R13" s="185"/>
      <c r="S13" s="185"/>
      <c r="T13" s="184">
        <f t="shared" si="3"/>
        <v>0</v>
      </c>
      <c r="U13" s="190">
        <f t="shared" si="4"/>
        <v>18.5</v>
      </c>
      <c r="V13" s="191">
        <f t="shared" si="5"/>
        <v>3</v>
      </c>
      <c r="W13" s="61"/>
      <c r="X13" s="61"/>
      <c r="Y13" s="61">
        <f t="shared" si="6"/>
        <v>8</v>
      </c>
      <c r="Z13" s="61"/>
      <c r="AA13" s="61">
        <f t="shared" si="7"/>
        <v>8.5</v>
      </c>
      <c r="AB13" s="61"/>
      <c r="AC13" s="61">
        <f t="shared" si="8"/>
        <v>8</v>
      </c>
      <c r="AD13" s="61"/>
      <c r="AE13" s="61">
        <f t="shared" si="9"/>
        <v>8.5</v>
      </c>
    </row>
    <row r="14" spans="1:31" s="67" customFormat="1" ht="86.25" customHeight="1">
      <c r="A14" s="60">
        <v>4</v>
      </c>
      <c r="B14" s="117" t="s">
        <v>77</v>
      </c>
      <c r="C14" s="118" t="s">
        <v>64</v>
      </c>
      <c r="D14" s="185">
        <v>8.3</v>
      </c>
      <c r="E14" s="185">
        <v>8.2</v>
      </c>
      <c r="F14" s="185">
        <v>7.8</v>
      </c>
      <c r="G14" s="185">
        <v>8.2</v>
      </c>
      <c r="H14" s="187">
        <f t="shared" si="0"/>
        <v>8.2</v>
      </c>
      <c r="I14" s="185">
        <v>7.9</v>
      </c>
      <c r="J14" s="185">
        <v>8.3</v>
      </c>
      <c r="K14" s="185">
        <v>8.2</v>
      </c>
      <c r="L14" s="185">
        <v>8.2</v>
      </c>
      <c r="M14" s="188">
        <f t="shared" si="1"/>
        <v>8.200000000000001</v>
      </c>
      <c r="N14" s="185">
        <v>4</v>
      </c>
      <c r="O14" s="184"/>
      <c r="P14" s="189">
        <f t="shared" si="2"/>
        <v>2</v>
      </c>
      <c r="Q14" s="185"/>
      <c r="R14" s="185"/>
      <c r="S14" s="185"/>
      <c r="T14" s="184">
        <f t="shared" si="3"/>
        <v>0</v>
      </c>
      <c r="U14" s="190">
        <f t="shared" si="4"/>
        <v>18.4</v>
      </c>
      <c r="V14" s="191">
        <f t="shared" si="5"/>
        <v>5</v>
      </c>
      <c r="W14" s="61"/>
      <c r="X14" s="61"/>
      <c r="Y14" s="61">
        <f t="shared" si="6"/>
        <v>7.8</v>
      </c>
      <c r="Z14" s="61"/>
      <c r="AA14" s="61">
        <f t="shared" si="7"/>
        <v>8.3</v>
      </c>
      <c r="AB14" s="61"/>
      <c r="AC14" s="61">
        <f t="shared" si="8"/>
        <v>7.9</v>
      </c>
      <c r="AD14" s="61"/>
      <c r="AE14" s="61">
        <f t="shared" si="9"/>
        <v>8.3</v>
      </c>
    </row>
    <row r="15" spans="1:31" s="67" customFormat="1" ht="81" customHeight="1">
      <c r="A15" s="60">
        <v>3</v>
      </c>
      <c r="B15" s="164" t="s">
        <v>76</v>
      </c>
      <c r="C15" s="164" t="s">
        <v>66</v>
      </c>
      <c r="D15" s="185">
        <v>8.2</v>
      </c>
      <c r="E15" s="185">
        <v>7.9</v>
      </c>
      <c r="F15" s="185">
        <v>8</v>
      </c>
      <c r="G15" s="185">
        <v>8.1</v>
      </c>
      <c r="H15" s="187">
        <f t="shared" si="0"/>
        <v>8.050000000000002</v>
      </c>
      <c r="I15" s="185">
        <v>8.4</v>
      </c>
      <c r="J15" s="185">
        <v>8.1</v>
      </c>
      <c r="K15" s="185">
        <v>8.6</v>
      </c>
      <c r="L15" s="185">
        <v>8.1</v>
      </c>
      <c r="M15" s="188">
        <f t="shared" si="1"/>
        <v>8.25</v>
      </c>
      <c r="N15" s="185">
        <v>4.1</v>
      </c>
      <c r="O15" s="184"/>
      <c r="P15" s="189">
        <f t="shared" si="2"/>
        <v>2.05</v>
      </c>
      <c r="Q15" s="185"/>
      <c r="R15" s="185"/>
      <c r="S15" s="185"/>
      <c r="T15" s="184">
        <f t="shared" si="3"/>
        <v>0</v>
      </c>
      <c r="U15" s="190">
        <f t="shared" si="4"/>
        <v>18.350000000000005</v>
      </c>
      <c r="V15" s="191">
        <f t="shared" si="5"/>
        <v>6</v>
      </c>
      <c r="W15" s="61"/>
      <c r="X15" s="61"/>
      <c r="Y15" s="61">
        <f t="shared" si="6"/>
        <v>7.9</v>
      </c>
      <c r="Z15" s="61"/>
      <c r="AA15" s="61">
        <f t="shared" si="7"/>
        <v>8.2</v>
      </c>
      <c r="AB15" s="61"/>
      <c r="AC15" s="61">
        <f t="shared" si="8"/>
        <v>8.1</v>
      </c>
      <c r="AD15" s="61"/>
      <c r="AE15" s="61">
        <f t="shared" si="9"/>
        <v>8.6</v>
      </c>
    </row>
    <row r="16" spans="1:31" s="67" customFormat="1" ht="78.75" customHeight="1">
      <c r="A16" s="60">
        <v>8</v>
      </c>
      <c r="B16" s="126" t="s">
        <v>82</v>
      </c>
      <c r="C16" s="134" t="s">
        <v>64</v>
      </c>
      <c r="D16" s="185">
        <v>8.2</v>
      </c>
      <c r="E16" s="185">
        <v>8</v>
      </c>
      <c r="F16" s="185">
        <v>8</v>
      </c>
      <c r="G16" s="185">
        <v>8.2</v>
      </c>
      <c r="H16" s="187">
        <f t="shared" si="0"/>
        <v>8.1</v>
      </c>
      <c r="I16" s="185">
        <v>8.3</v>
      </c>
      <c r="J16" s="185">
        <v>8.2</v>
      </c>
      <c r="K16" s="185">
        <v>8.2</v>
      </c>
      <c r="L16" s="185">
        <v>8.3</v>
      </c>
      <c r="M16" s="188">
        <f t="shared" si="1"/>
        <v>8.25</v>
      </c>
      <c r="N16" s="185">
        <v>3.9</v>
      </c>
      <c r="O16" s="184"/>
      <c r="P16" s="189">
        <f t="shared" si="2"/>
        <v>1.95</v>
      </c>
      <c r="Q16" s="185"/>
      <c r="R16" s="185"/>
      <c r="S16" s="185"/>
      <c r="T16" s="184">
        <f t="shared" si="3"/>
        <v>0</v>
      </c>
      <c r="U16" s="190">
        <f t="shared" si="4"/>
        <v>18.3</v>
      </c>
      <c r="V16" s="191">
        <v>7</v>
      </c>
      <c r="W16" s="61"/>
      <c r="X16" s="61"/>
      <c r="Y16" s="61">
        <f t="shared" si="6"/>
        <v>8</v>
      </c>
      <c r="Z16" s="61"/>
      <c r="AA16" s="61">
        <f t="shared" si="7"/>
        <v>8.2</v>
      </c>
      <c r="AB16" s="61"/>
      <c r="AC16" s="61">
        <f t="shared" si="8"/>
        <v>8.2</v>
      </c>
      <c r="AD16" s="61"/>
      <c r="AE16" s="61">
        <f t="shared" si="9"/>
        <v>8.3</v>
      </c>
    </row>
    <row r="17" spans="1:31" s="67" customFormat="1" ht="81" customHeight="1">
      <c r="A17" s="60">
        <v>5</v>
      </c>
      <c r="B17" s="117" t="s">
        <v>78</v>
      </c>
      <c r="C17" s="118" t="s">
        <v>64</v>
      </c>
      <c r="D17" s="185">
        <v>8</v>
      </c>
      <c r="E17" s="185">
        <v>8.1</v>
      </c>
      <c r="F17" s="185">
        <v>8</v>
      </c>
      <c r="G17" s="185">
        <v>8.3</v>
      </c>
      <c r="H17" s="187">
        <f t="shared" si="0"/>
        <v>8.050000000000002</v>
      </c>
      <c r="I17" s="185">
        <v>7.8</v>
      </c>
      <c r="J17" s="185">
        <v>8.2</v>
      </c>
      <c r="K17" s="185">
        <v>8.3</v>
      </c>
      <c r="L17" s="185">
        <v>8.3</v>
      </c>
      <c r="M17" s="188">
        <f t="shared" si="1"/>
        <v>8.25</v>
      </c>
      <c r="N17" s="185">
        <v>4</v>
      </c>
      <c r="O17" s="184"/>
      <c r="P17" s="189">
        <f t="shared" si="2"/>
        <v>2</v>
      </c>
      <c r="Q17" s="185"/>
      <c r="R17" s="185"/>
      <c r="S17" s="185"/>
      <c r="T17" s="184">
        <f t="shared" si="3"/>
        <v>0</v>
      </c>
      <c r="U17" s="190">
        <f t="shared" si="4"/>
        <v>18.300000000000004</v>
      </c>
      <c r="V17" s="191">
        <v>8</v>
      </c>
      <c r="W17" s="61"/>
      <c r="X17" s="61"/>
      <c r="Y17" s="61">
        <f t="shared" si="6"/>
        <v>8</v>
      </c>
      <c r="Z17" s="61"/>
      <c r="AA17" s="61">
        <f t="shared" si="7"/>
        <v>8.3</v>
      </c>
      <c r="AB17" s="61"/>
      <c r="AC17" s="61">
        <f t="shared" si="8"/>
        <v>7.8</v>
      </c>
      <c r="AD17" s="61"/>
      <c r="AE17" s="61">
        <f t="shared" si="9"/>
        <v>8.3</v>
      </c>
    </row>
    <row r="18" spans="1:31" s="67" customFormat="1" ht="54.75" customHeight="1">
      <c r="A18" s="124"/>
      <c r="B18" s="198" t="s">
        <v>20</v>
      </c>
      <c r="C18" s="198"/>
      <c r="D18" s="8"/>
      <c r="E18" s="8"/>
      <c r="F18" s="8"/>
      <c r="G18" s="8"/>
      <c r="H18" s="148" t="s">
        <v>33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61"/>
      <c r="X18" s="61"/>
      <c r="Y18" s="61" t="e">
        <f>MIN(#REF!,#REF!,#REF!,#REF!)</f>
        <v>#REF!</v>
      </c>
      <c r="Z18" s="61"/>
      <c r="AA18" s="61" t="e">
        <f>MAX(#REF!,#REF!,#REF!,#REF!)</f>
        <v>#REF!</v>
      </c>
      <c r="AB18" s="61"/>
      <c r="AC18" s="61" t="e">
        <f>MIN(#REF!,#REF!,#REF!,#REF!)</f>
        <v>#REF!</v>
      </c>
      <c r="AD18" s="61"/>
      <c r="AE18" s="61" t="e">
        <f>MAX(#REF!,#REF!,#REF!,#REF!)</f>
        <v>#REF!</v>
      </c>
    </row>
    <row r="19" spans="1:31" s="67" customFormat="1" ht="81" customHeight="1" hidden="1">
      <c r="A19" s="124"/>
      <c r="B19" s="123"/>
      <c r="C19" s="123"/>
      <c r="D19" s="8"/>
      <c r="E19" s="8"/>
      <c r="F19" s="8"/>
      <c r="G19" s="8"/>
      <c r="H19" s="2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61"/>
      <c r="X19" s="61"/>
      <c r="Y19" s="61" t="e">
        <f>MIN(#REF!,#REF!,#REF!,#REF!)</f>
        <v>#REF!</v>
      </c>
      <c r="Z19" s="61"/>
      <c r="AA19" s="61" t="e">
        <f>MAX(#REF!,#REF!,#REF!,#REF!)</f>
        <v>#REF!</v>
      </c>
      <c r="AB19" s="61"/>
      <c r="AC19" s="61" t="e">
        <f>MIN(#REF!,#REF!,#REF!,#REF!)</f>
        <v>#REF!</v>
      </c>
      <c r="AD19" s="61"/>
      <c r="AE19" s="61" t="e">
        <f>MAX(#REF!,#REF!,#REF!,#REF!)</f>
        <v>#REF!</v>
      </c>
    </row>
    <row r="20" spans="1:31" s="67" customFormat="1" ht="78.75" customHeight="1">
      <c r="A20" s="106"/>
      <c r="B20" s="130" t="s">
        <v>24</v>
      </c>
      <c r="C20" s="8"/>
      <c r="D20" s="8"/>
      <c r="E20" s="8"/>
      <c r="F20" s="8"/>
      <c r="G20" s="8"/>
      <c r="H20" s="147" t="s">
        <v>34</v>
      </c>
      <c r="I20" s="8"/>
      <c r="J20" s="8"/>
      <c r="K20" s="130" t="s">
        <v>22</v>
      </c>
      <c r="L20"/>
      <c r="M20"/>
      <c r="N20"/>
      <c r="O20"/>
      <c r="P20"/>
      <c r="Q20"/>
      <c r="R20"/>
      <c r="S20"/>
      <c r="T20"/>
      <c r="U20"/>
      <c r="V20"/>
      <c r="W20" s="61"/>
      <c r="X20" s="61"/>
      <c r="Y20" s="61" t="e">
        <f>MIN(#REF!,#REF!,#REF!,#REF!)</f>
        <v>#REF!</v>
      </c>
      <c r="Z20" s="61"/>
      <c r="AA20" s="61" t="e">
        <f>MAX(#REF!,#REF!,#REF!,#REF!)</f>
        <v>#REF!</v>
      </c>
      <c r="AB20" s="61"/>
      <c r="AC20" s="61" t="e">
        <f>MIN(#REF!,#REF!,#REF!,#REF!)</f>
        <v>#REF!</v>
      </c>
      <c r="AD20" s="61"/>
      <c r="AE20" s="61" t="e">
        <f>MAX(#REF!,#REF!,#REF!,#REF!)</f>
        <v>#REF!</v>
      </c>
    </row>
    <row r="21" spans="1:31" s="2" customFormat="1" ht="12.75">
      <c r="A21" s="106"/>
      <c r="B21" s="3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2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 s="34"/>
      <c r="Q22"/>
      <c r="R22"/>
      <c r="S22"/>
      <c r="T22"/>
      <c r="U22" s="34"/>
      <c r="V22"/>
      <c r="W22"/>
      <c r="X22"/>
      <c r="Y22"/>
      <c r="Z22"/>
      <c r="AA22"/>
      <c r="AB22"/>
      <c r="AC22"/>
      <c r="AD22"/>
      <c r="AE22"/>
    </row>
    <row r="23" spans="1:31" s="2" customFormat="1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 s="34"/>
      <c r="Q23"/>
      <c r="R23"/>
      <c r="S23"/>
      <c r="T23"/>
      <c r="U23" s="34"/>
      <c r="V23"/>
      <c r="W23"/>
      <c r="X23"/>
      <c r="Y23"/>
      <c r="Z23"/>
      <c r="AA23"/>
      <c r="AB23"/>
      <c r="AC23"/>
      <c r="AD23"/>
      <c r="AE23"/>
    </row>
    <row r="24" spans="1:31" s="2" customFormat="1" ht="13.5">
      <c r="A24"/>
      <c r="B24" s="8"/>
      <c r="C24" s="8"/>
      <c r="D24"/>
      <c r="E24"/>
      <c r="F24"/>
      <c r="G24"/>
      <c r="H24"/>
      <c r="I24"/>
      <c r="J24"/>
      <c r="K24"/>
      <c r="L24"/>
      <c r="M24"/>
      <c r="N24"/>
      <c r="O24"/>
      <c r="P24" s="34"/>
      <c r="Q24"/>
      <c r="R24"/>
      <c r="S24"/>
      <c r="T24"/>
      <c r="U24" s="34"/>
      <c r="V24"/>
      <c r="W24"/>
      <c r="X24"/>
      <c r="Y24"/>
      <c r="Z24"/>
      <c r="AA24"/>
      <c r="AB24"/>
      <c r="AC24"/>
      <c r="AD24"/>
      <c r="AE24"/>
    </row>
    <row r="25" spans="1:31" s="8" customFormat="1" ht="13.5">
      <c r="A25"/>
      <c r="D25"/>
      <c r="E25"/>
      <c r="F25"/>
      <c r="G25"/>
      <c r="H25"/>
      <c r="I25"/>
      <c r="J25"/>
      <c r="K25"/>
      <c r="L25"/>
      <c r="M25"/>
      <c r="N25"/>
      <c r="O25"/>
      <c r="P25" s="34"/>
      <c r="Q25"/>
      <c r="R25"/>
      <c r="S25"/>
      <c r="T25"/>
      <c r="U25" s="34"/>
      <c r="V25"/>
      <c r="W25"/>
      <c r="X25"/>
      <c r="Y25"/>
      <c r="Z25"/>
      <c r="AA25"/>
      <c r="AB25"/>
      <c r="AC25"/>
      <c r="AD25"/>
      <c r="AE25"/>
    </row>
    <row r="26" spans="1:31" s="8" customFormat="1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 s="34"/>
      <c r="Q26"/>
      <c r="R26"/>
      <c r="S26"/>
      <c r="T26"/>
      <c r="U26" s="34"/>
      <c r="V26"/>
      <c r="W26"/>
      <c r="X26"/>
      <c r="Y26"/>
      <c r="Z26"/>
      <c r="AA26"/>
      <c r="AB26"/>
      <c r="AC26"/>
      <c r="AD26"/>
      <c r="AE26"/>
    </row>
    <row r="27" spans="1:31" s="8" customFormat="1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34"/>
      <c r="Q27"/>
      <c r="R27"/>
      <c r="S27"/>
      <c r="T27"/>
      <c r="U27" s="34"/>
      <c r="V27"/>
      <c r="W27"/>
      <c r="X27"/>
      <c r="Y27"/>
      <c r="Z27"/>
      <c r="AA27"/>
      <c r="AB27"/>
      <c r="AC27"/>
      <c r="AD27"/>
      <c r="AE27"/>
    </row>
    <row r="28" spans="1:31" s="8" customFormat="1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34"/>
      <c r="Q28"/>
      <c r="R28"/>
      <c r="S28"/>
      <c r="T28"/>
      <c r="U28" s="34"/>
      <c r="V28"/>
      <c r="W28"/>
      <c r="X28"/>
      <c r="Y28"/>
      <c r="Z28"/>
      <c r="AA28"/>
      <c r="AB28"/>
      <c r="AC28"/>
      <c r="AD28"/>
      <c r="AE28"/>
    </row>
    <row r="29" spans="1:31" s="8" customFormat="1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34"/>
      <c r="Q29"/>
      <c r="R29"/>
      <c r="S29"/>
      <c r="T29"/>
      <c r="U29" s="34"/>
      <c r="V29"/>
      <c r="W29"/>
      <c r="X29"/>
      <c r="Y29"/>
      <c r="Z29"/>
      <c r="AA29"/>
      <c r="AB29"/>
      <c r="AC29"/>
      <c r="AD29"/>
      <c r="AE29"/>
    </row>
    <row r="30" spans="1:31" s="8" customFormat="1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34"/>
      <c r="Q30"/>
      <c r="R30"/>
      <c r="S30"/>
      <c r="T30"/>
      <c r="U30" s="34"/>
      <c r="V30"/>
      <c r="W30"/>
      <c r="X30"/>
      <c r="Y30"/>
      <c r="Z30"/>
      <c r="AA30"/>
      <c r="AB30"/>
      <c r="AC30"/>
      <c r="AD30"/>
      <c r="AE30"/>
    </row>
    <row r="31" spans="1:31" s="8" customFormat="1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34"/>
      <c r="Q31"/>
      <c r="R31"/>
      <c r="S31"/>
      <c r="T31"/>
      <c r="U31" s="34"/>
      <c r="V31"/>
      <c r="W31"/>
      <c r="X31"/>
      <c r="Y31"/>
      <c r="Z31"/>
      <c r="AA31"/>
      <c r="AB31"/>
      <c r="AC31"/>
      <c r="AD31"/>
      <c r="AE31"/>
    </row>
    <row r="32" spans="1:31" s="8" customFormat="1" ht="13.5">
      <c r="A32"/>
      <c r="B32" s="20"/>
      <c r="C32"/>
      <c r="D32"/>
      <c r="E32"/>
      <c r="F32"/>
      <c r="G32"/>
      <c r="H32"/>
      <c r="I32"/>
      <c r="J32"/>
      <c r="K32"/>
      <c r="L32"/>
      <c r="M32"/>
      <c r="N32"/>
      <c r="O32"/>
      <c r="P32" s="34"/>
      <c r="Q32"/>
      <c r="R32"/>
      <c r="S32"/>
      <c r="T32"/>
      <c r="U32" s="34"/>
      <c r="V32"/>
      <c r="W32"/>
      <c r="X32"/>
      <c r="Y32"/>
      <c r="Z32"/>
      <c r="AA32"/>
      <c r="AB32"/>
      <c r="AC32"/>
      <c r="AD32"/>
      <c r="AE32"/>
    </row>
    <row r="33" spans="1:31" s="8" customFormat="1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 s="34"/>
      <c r="Q33"/>
      <c r="R33"/>
      <c r="S33"/>
      <c r="T33"/>
      <c r="U33" s="34"/>
      <c r="V33"/>
      <c r="W33"/>
      <c r="X33"/>
      <c r="Y33"/>
      <c r="Z33"/>
      <c r="AA33"/>
      <c r="AB33"/>
      <c r="AC33"/>
      <c r="AD33"/>
      <c r="AE33"/>
    </row>
    <row r="34" spans="1:31" s="8" customFormat="1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34"/>
      <c r="Q34"/>
      <c r="R34"/>
      <c r="S34"/>
      <c r="T34"/>
      <c r="U34" s="34"/>
      <c r="V34"/>
      <c r="W34"/>
      <c r="X34"/>
      <c r="Y34"/>
      <c r="Z34"/>
      <c r="AA34"/>
      <c r="AB34"/>
      <c r="AC34"/>
      <c r="AD34"/>
      <c r="AE34"/>
    </row>
    <row r="35" spans="1:31" s="20" customFormat="1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 s="34"/>
      <c r="Q35"/>
      <c r="R35"/>
      <c r="S35"/>
      <c r="T35"/>
      <c r="U35" s="34"/>
      <c r="V35"/>
      <c r="W35"/>
      <c r="X35"/>
      <c r="Y35"/>
      <c r="Z35"/>
      <c r="AA35"/>
      <c r="AB35"/>
      <c r="AC35"/>
      <c r="AD35"/>
      <c r="AE35"/>
    </row>
    <row r="36" spans="1:31" s="8" customFormat="1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34"/>
      <c r="Q36"/>
      <c r="R36"/>
      <c r="S36"/>
      <c r="T36"/>
      <c r="U36" s="34"/>
      <c r="V36"/>
      <c r="W36"/>
      <c r="X36"/>
      <c r="Y36"/>
      <c r="Z36"/>
      <c r="AA36"/>
      <c r="AB36"/>
      <c r="AC36"/>
      <c r="AD36"/>
      <c r="AE36"/>
    </row>
    <row r="37" spans="1:31" s="8" customFormat="1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34"/>
      <c r="Q37"/>
      <c r="R37"/>
      <c r="S37"/>
      <c r="T37"/>
      <c r="U37" s="34"/>
      <c r="V37"/>
      <c r="W37"/>
      <c r="X37"/>
      <c r="Y37"/>
      <c r="Z37"/>
      <c r="AA37"/>
      <c r="AB37"/>
      <c r="AC37"/>
      <c r="AD37"/>
      <c r="AE37"/>
    </row>
  </sheetData>
  <sheetProtection/>
  <mergeCells count="6">
    <mergeCell ref="B18:C18"/>
    <mergeCell ref="V8:V9"/>
    <mergeCell ref="D8:H8"/>
    <mergeCell ref="I8:M8"/>
    <mergeCell ref="N8:P8"/>
    <mergeCell ref="Q8:T8"/>
  </mergeCells>
  <printOptions/>
  <pageMargins left="0.18" right="0.15748031496062992" top="0.31496062992125984" bottom="0.2755905511811024" header="0.15748031496062992" footer="0.1968503937007874"/>
  <pageSetup horizontalDpi="600" verticalDpi="600" orientation="landscape" paperSize="9" scale="81" r:id="rId2"/>
  <rowBreaks count="1" manualBreakCount="1">
    <brk id="14" max="21" man="1"/>
  </rowBreaks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SheetLayoutView="100" zoomScalePageLayoutView="0" workbookViewId="0" topLeftCell="A19">
      <selection activeCell="E10" sqref="E10"/>
    </sheetView>
  </sheetViews>
  <sheetFormatPr defaultColWidth="9.140625" defaultRowHeight="12.75"/>
  <cols>
    <col min="1" max="1" width="3.421875" style="0" customWidth="1"/>
    <col min="2" max="2" width="25.7109375" style="24" customWidth="1"/>
    <col min="3" max="3" width="16.28125" style="24" customWidth="1"/>
    <col min="4" max="15" width="6.28125" style="0" customWidth="1"/>
    <col min="16" max="16" width="6.28125" style="34" customWidth="1"/>
    <col min="17" max="20" width="6.28125" style="0" customWidth="1"/>
    <col min="21" max="21" width="6.28125" style="34" customWidth="1"/>
    <col min="22" max="22" width="6.28125" style="0" customWidth="1"/>
  </cols>
  <sheetData>
    <row r="1" spans="1:22" ht="15">
      <c r="A1" s="11"/>
      <c r="B1" s="71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</row>
    <row r="2" spans="1:2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</row>
    <row r="3" spans="1:2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</row>
    <row r="4" spans="1:22" ht="15">
      <c r="A4" s="37"/>
      <c r="B4" s="39"/>
      <c r="C4" s="39"/>
      <c r="D4" s="37"/>
      <c r="E4" s="40"/>
      <c r="F4" s="40"/>
      <c r="G4" s="40"/>
      <c r="H4" s="37"/>
      <c r="I4" s="48" t="s">
        <v>43</v>
      </c>
      <c r="J4" s="11"/>
      <c r="K4" s="36"/>
      <c r="L4" s="36"/>
      <c r="M4" s="36"/>
      <c r="N4" s="36"/>
      <c r="O4" s="36"/>
      <c r="P4" s="41"/>
      <c r="Q4" s="37"/>
      <c r="R4" s="40" t="s">
        <v>40</v>
      </c>
      <c r="T4" s="5"/>
      <c r="U4" s="42"/>
      <c r="V4" s="40"/>
    </row>
    <row r="5" spans="1:22" ht="15">
      <c r="A5" s="37"/>
      <c r="B5" s="39"/>
      <c r="C5" s="39"/>
      <c r="D5" s="37"/>
      <c r="E5" s="11"/>
      <c r="F5" s="11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R5" s="11"/>
      <c r="S5" s="40" t="s">
        <v>21</v>
      </c>
      <c r="T5" s="40"/>
      <c r="U5" s="41"/>
      <c r="V5" s="37"/>
    </row>
    <row r="6" spans="2:32" s="53" customFormat="1" ht="15.75">
      <c r="B6" s="6"/>
      <c r="C6" s="23"/>
      <c r="D6" s="6"/>
      <c r="E6" s="6"/>
      <c r="F6" s="6"/>
      <c r="G6" s="6"/>
      <c r="H6" s="111"/>
      <c r="I6" s="135"/>
      <c r="J6" s="8"/>
      <c r="K6" s="112"/>
      <c r="L6" s="6"/>
      <c r="M6" s="6"/>
      <c r="N6" s="6"/>
      <c r="O6" s="6"/>
      <c r="P6" s="32"/>
      <c r="Q6" s="45" t="s">
        <v>32</v>
      </c>
      <c r="R6" s="6"/>
      <c r="S6" s="6"/>
      <c r="T6" s="6"/>
      <c r="U6" s="32"/>
      <c r="V6" s="6"/>
      <c r="W6" s="7"/>
      <c r="X6" s="113"/>
      <c r="Y6" s="113"/>
      <c r="Z6" s="113"/>
      <c r="AA6" s="113"/>
      <c r="AB6" s="113"/>
      <c r="AC6" s="113"/>
      <c r="AD6" s="113"/>
      <c r="AE6" s="113"/>
      <c r="AF6" s="114"/>
    </row>
    <row r="7" spans="1:32" s="53" customFormat="1" ht="15">
      <c r="A7"/>
      <c r="B7" s="139"/>
      <c r="C7" s="142"/>
      <c r="D7" s="136"/>
      <c r="E7" s="138"/>
      <c r="F7" s="138"/>
      <c r="G7" s="138"/>
      <c r="H7" s="138"/>
      <c r="I7" s="119"/>
      <c r="J7" s="136"/>
      <c r="K7" s="119"/>
      <c r="L7" s="119"/>
      <c r="M7" s="119"/>
      <c r="N7" s="143"/>
      <c r="O7" s="21" t="s">
        <v>30</v>
      </c>
      <c r="P7" s="34"/>
      <c r="Q7"/>
      <c r="R7" s="21"/>
      <c r="S7" s="22"/>
      <c r="T7" s="10"/>
      <c r="U7" s="33"/>
      <c r="V7" s="7"/>
      <c r="W7"/>
      <c r="AF7" s="115"/>
    </row>
    <row r="8" spans="1:22" ht="13.5">
      <c r="A8" s="16"/>
      <c r="B8" s="72"/>
      <c r="C8" s="100"/>
      <c r="D8" s="194" t="s">
        <v>1</v>
      </c>
      <c r="E8" s="194"/>
      <c r="F8" s="194"/>
      <c r="G8" s="194"/>
      <c r="H8" s="194"/>
      <c r="I8" s="194" t="s">
        <v>0</v>
      </c>
      <c r="J8" s="194"/>
      <c r="K8" s="194"/>
      <c r="L8" s="194"/>
      <c r="M8" s="194"/>
      <c r="N8" s="194" t="s">
        <v>2</v>
      </c>
      <c r="O8" s="194"/>
      <c r="P8" s="194"/>
      <c r="Q8" s="194" t="s">
        <v>3</v>
      </c>
      <c r="R8" s="194"/>
      <c r="S8" s="194"/>
      <c r="T8" s="194"/>
      <c r="U8" s="68"/>
      <c r="V8" s="195" t="s">
        <v>17</v>
      </c>
    </row>
    <row r="9" spans="1:22" ht="41.25">
      <c r="A9" s="55" t="s">
        <v>5</v>
      </c>
      <c r="B9" s="73" t="s">
        <v>6</v>
      </c>
      <c r="C9" s="55" t="s">
        <v>31</v>
      </c>
      <c r="D9" s="26">
        <v>1</v>
      </c>
      <c r="E9" s="26">
        <v>2</v>
      </c>
      <c r="F9" s="26">
        <v>3</v>
      </c>
      <c r="G9" s="26">
        <v>4</v>
      </c>
      <c r="H9" s="144" t="s">
        <v>7</v>
      </c>
      <c r="I9" s="26">
        <v>1</v>
      </c>
      <c r="J9" s="26">
        <v>2</v>
      </c>
      <c r="K9" s="26">
        <v>3</v>
      </c>
      <c r="L9" s="26">
        <v>4</v>
      </c>
      <c r="M9" s="57" t="s">
        <v>7</v>
      </c>
      <c r="N9" s="26">
        <v>1</v>
      </c>
      <c r="O9" s="26">
        <v>2</v>
      </c>
      <c r="P9" s="69" t="s">
        <v>7</v>
      </c>
      <c r="Q9" s="26" t="s">
        <v>8</v>
      </c>
      <c r="R9" s="26" t="s">
        <v>9</v>
      </c>
      <c r="S9" s="58" t="s">
        <v>15</v>
      </c>
      <c r="T9" s="59" t="s">
        <v>16</v>
      </c>
      <c r="U9" s="70" t="s">
        <v>10</v>
      </c>
      <c r="V9" s="195"/>
    </row>
    <row r="10" spans="1:31" s="67" customFormat="1" ht="131.25" customHeight="1">
      <c r="A10" s="60">
        <v>4</v>
      </c>
      <c r="B10" s="183" t="s">
        <v>94</v>
      </c>
      <c r="C10" s="160" t="s">
        <v>95</v>
      </c>
      <c r="D10" s="75">
        <v>8.5</v>
      </c>
      <c r="E10" s="75">
        <v>8.4</v>
      </c>
      <c r="F10" s="75">
        <v>8.6</v>
      </c>
      <c r="G10" s="75">
        <v>8.6</v>
      </c>
      <c r="H10" s="145">
        <f aca="true" t="shared" si="0" ref="H10:H17">(D10+E10+F10+G10-Y10-AA10)/2</f>
        <v>8.55</v>
      </c>
      <c r="I10" s="75">
        <v>8.7</v>
      </c>
      <c r="J10" s="75">
        <v>8.6</v>
      </c>
      <c r="K10" s="75">
        <v>8.5</v>
      </c>
      <c r="L10" s="75">
        <v>8.4</v>
      </c>
      <c r="M10" s="86">
        <f aca="true" t="shared" si="1" ref="M10:M17">(I10+J10+K10+L10-AC10-AE10)/2</f>
        <v>8.549999999999999</v>
      </c>
      <c r="N10" s="75"/>
      <c r="O10" s="78">
        <f aca="true" t="shared" si="2" ref="O10:O17">N10</f>
        <v>0</v>
      </c>
      <c r="P10" s="79">
        <f aca="true" t="shared" si="3" ref="P10:P17">(N10)/2</f>
        <v>0</v>
      </c>
      <c r="Q10" s="90"/>
      <c r="R10" s="90"/>
      <c r="S10" s="90"/>
      <c r="T10" s="80">
        <f aca="true" t="shared" si="4" ref="T10:T17">Q10/2+R10+S10</f>
        <v>0</v>
      </c>
      <c r="U10" s="87">
        <f aca="true" t="shared" si="5" ref="U10:U17">H10+M10+P10-T10</f>
        <v>17.1</v>
      </c>
      <c r="V10" s="88">
        <f>RANK(U10,$U$10:$U$19,0)</f>
        <v>1</v>
      </c>
      <c r="W10" s="61"/>
      <c r="X10" s="61"/>
      <c r="Y10" s="61">
        <f aca="true" t="shared" si="6" ref="Y10:Y17">MIN(D10,E10,F10,G10)</f>
        <v>8.4</v>
      </c>
      <c r="Z10" s="61"/>
      <c r="AA10" s="61">
        <f aca="true" t="shared" si="7" ref="AA10:AA17">MAX(D10,E10,F10,G10)</f>
        <v>8.6</v>
      </c>
      <c r="AB10" s="61"/>
      <c r="AC10" s="61">
        <f aca="true" t="shared" si="8" ref="AC10:AC17">MIN(I10,J10,K10,L10)</f>
        <v>8.4</v>
      </c>
      <c r="AD10" s="61"/>
      <c r="AE10" s="61">
        <f aca="true" t="shared" si="9" ref="AE10:AE17">MAX(I10,J10,K10,L10)</f>
        <v>8.7</v>
      </c>
    </row>
    <row r="11" spans="1:31" s="83" customFormat="1" ht="131.25" customHeight="1">
      <c r="A11" s="60">
        <v>5</v>
      </c>
      <c r="B11" s="165" t="s">
        <v>96</v>
      </c>
      <c r="C11" s="133" t="s">
        <v>97</v>
      </c>
      <c r="D11" s="75">
        <v>8.5</v>
      </c>
      <c r="E11" s="75">
        <v>8.2</v>
      </c>
      <c r="F11" s="75">
        <v>8.5</v>
      </c>
      <c r="G11" s="75">
        <v>8.4</v>
      </c>
      <c r="H11" s="145">
        <f t="shared" si="0"/>
        <v>8.450000000000001</v>
      </c>
      <c r="I11" s="75">
        <v>8.6</v>
      </c>
      <c r="J11" s="75">
        <v>8.4</v>
      </c>
      <c r="K11" s="75">
        <v>8.2</v>
      </c>
      <c r="L11" s="75">
        <v>8.5</v>
      </c>
      <c r="M11" s="86">
        <f t="shared" si="1"/>
        <v>8.450000000000003</v>
      </c>
      <c r="N11" s="75"/>
      <c r="O11" s="78">
        <f t="shared" si="2"/>
        <v>0</v>
      </c>
      <c r="P11" s="79">
        <f t="shared" si="3"/>
        <v>0</v>
      </c>
      <c r="Q11" s="90"/>
      <c r="R11" s="90"/>
      <c r="S11" s="90"/>
      <c r="T11" s="80">
        <f t="shared" si="4"/>
        <v>0</v>
      </c>
      <c r="U11" s="87">
        <f t="shared" si="5"/>
        <v>16.900000000000006</v>
      </c>
      <c r="V11" s="88">
        <f>RANK(U11,$U$10:$U$19,0)</f>
        <v>2</v>
      </c>
      <c r="Y11" s="61">
        <f t="shared" si="6"/>
        <v>8.2</v>
      </c>
      <c r="AA11" s="61">
        <f t="shared" si="7"/>
        <v>8.5</v>
      </c>
      <c r="AC11" s="61">
        <f t="shared" si="8"/>
        <v>8.2</v>
      </c>
      <c r="AE11" s="61">
        <f t="shared" si="9"/>
        <v>8.6</v>
      </c>
    </row>
    <row r="12" spans="1:31" s="67" customFormat="1" ht="131.25" customHeight="1">
      <c r="A12" s="60">
        <v>6</v>
      </c>
      <c r="B12" s="133" t="s">
        <v>98</v>
      </c>
      <c r="C12" s="133" t="s">
        <v>99</v>
      </c>
      <c r="D12" s="75">
        <v>8.2</v>
      </c>
      <c r="E12" s="75">
        <v>8.1</v>
      </c>
      <c r="F12" s="75">
        <v>8.4</v>
      </c>
      <c r="G12" s="75">
        <v>8.7</v>
      </c>
      <c r="H12" s="145">
        <f t="shared" si="0"/>
        <v>8.299999999999995</v>
      </c>
      <c r="I12" s="75">
        <v>8.3</v>
      </c>
      <c r="J12" s="75">
        <v>8.5</v>
      </c>
      <c r="K12" s="75">
        <v>8.3</v>
      </c>
      <c r="L12" s="75">
        <v>8.3</v>
      </c>
      <c r="M12" s="86">
        <f t="shared" si="1"/>
        <v>8.300000000000002</v>
      </c>
      <c r="N12" s="75"/>
      <c r="O12" s="78">
        <f t="shared" si="2"/>
        <v>0</v>
      </c>
      <c r="P12" s="79">
        <f t="shared" si="3"/>
        <v>0</v>
      </c>
      <c r="Q12" s="90"/>
      <c r="R12" s="90"/>
      <c r="S12" s="90"/>
      <c r="T12" s="80">
        <f t="shared" si="4"/>
        <v>0</v>
      </c>
      <c r="U12" s="87">
        <f t="shared" si="5"/>
        <v>16.599999999999998</v>
      </c>
      <c r="V12" s="88">
        <v>3</v>
      </c>
      <c r="W12" s="61"/>
      <c r="X12" s="61"/>
      <c r="Y12" s="61">
        <f t="shared" si="6"/>
        <v>8.1</v>
      </c>
      <c r="Z12" s="61"/>
      <c r="AA12" s="61">
        <f t="shared" si="7"/>
        <v>8.7</v>
      </c>
      <c r="AB12" s="61"/>
      <c r="AC12" s="61">
        <f t="shared" si="8"/>
        <v>8.3</v>
      </c>
      <c r="AD12" s="61"/>
      <c r="AE12" s="61">
        <f t="shared" si="9"/>
        <v>8.5</v>
      </c>
    </row>
    <row r="13" spans="1:31" s="83" customFormat="1" ht="131.25" customHeight="1">
      <c r="A13" s="60">
        <v>8</v>
      </c>
      <c r="B13" s="170" t="s">
        <v>102</v>
      </c>
      <c r="C13" s="117" t="s">
        <v>64</v>
      </c>
      <c r="D13" s="75">
        <v>7.9</v>
      </c>
      <c r="E13" s="75">
        <v>8.3</v>
      </c>
      <c r="F13" s="75">
        <v>8.3</v>
      </c>
      <c r="G13" s="75">
        <v>8.4</v>
      </c>
      <c r="H13" s="145">
        <f t="shared" si="0"/>
        <v>8.300000000000004</v>
      </c>
      <c r="I13" s="75">
        <v>8.1</v>
      </c>
      <c r="J13" s="75">
        <v>8.5</v>
      </c>
      <c r="K13" s="75">
        <v>8.4</v>
      </c>
      <c r="L13" s="75">
        <v>8.2</v>
      </c>
      <c r="M13" s="86">
        <f t="shared" si="1"/>
        <v>8.3</v>
      </c>
      <c r="N13" s="75"/>
      <c r="O13" s="78">
        <f t="shared" si="2"/>
        <v>0</v>
      </c>
      <c r="P13" s="79">
        <f t="shared" si="3"/>
        <v>0</v>
      </c>
      <c r="Q13" s="90"/>
      <c r="R13" s="90"/>
      <c r="S13" s="90"/>
      <c r="T13" s="80">
        <f t="shared" si="4"/>
        <v>0</v>
      </c>
      <c r="U13" s="87">
        <f t="shared" si="5"/>
        <v>16.600000000000005</v>
      </c>
      <c r="V13" s="88">
        <f>RANK(U13,$U$10:$U$19,0)</f>
        <v>3</v>
      </c>
      <c r="Y13" s="61">
        <f t="shared" si="6"/>
        <v>7.9</v>
      </c>
      <c r="AA13" s="61">
        <f t="shared" si="7"/>
        <v>8.4</v>
      </c>
      <c r="AC13" s="61">
        <f t="shared" si="8"/>
        <v>8.1</v>
      </c>
      <c r="AE13" s="61">
        <f t="shared" si="9"/>
        <v>8.5</v>
      </c>
    </row>
    <row r="14" spans="1:31" s="67" customFormat="1" ht="131.25" customHeight="1">
      <c r="A14" s="60">
        <v>1</v>
      </c>
      <c r="B14" s="133" t="s">
        <v>91</v>
      </c>
      <c r="C14" s="133" t="s">
        <v>64</v>
      </c>
      <c r="D14" s="75">
        <v>7.9</v>
      </c>
      <c r="E14" s="75">
        <v>8.2</v>
      </c>
      <c r="F14" s="75">
        <v>8.5</v>
      </c>
      <c r="G14" s="75">
        <v>8.5</v>
      </c>
      <c r="H14" s="145">
        <f t="shared" si="0"/>
        <v>8.350000000000001</v>
      </c>
      <c r="I14" s="75">
        <v>8.1</v>
      </c>
      <c r="J14" s="75">
        <v>8.3</v>
      </c>
      <c r="K14" s="75">
        <v>8.2</v>
      </c>
      <c r="L14" s="75">
        <v>8.1</v>
      </c>
      <c r="M14" s="86">
        <f t="shared" si="1"/>
        <v>8.149999999999997</v>
      </c>
      <c r="N14" s="75"/>
      <c r="O14" s="78">
        <f t="shared" si="2"/>
        <v>0</v>
      </c>
      <c r="P14" s="79">
        <f t="shared" si="3"/>
        <v>0</v>
      </c>
      <c r="Q14" s="90"/>
      <c r="R14" s="90"/>
      <c r="S14" s="90"/>
      <c r="T14" s="80">
        <f t="shared" si="4"/>
        <v>0</v>
      </c>
      <c r="U14" s="87">
        <f t="shared" si="5"/>
        <v>16.5</v>
      </c>
      <c r="V14" s="88">
        <f>RANK(U14,$U$10:$U$19,0)</f>
        <v>5</v>
      </c>
      <c r="W14" s="61"/>
      <c r="X14" s="61"/>
      <c r="Y14" s="61">
        <f t="shared" si="6"/>
        <v>7.9</v>
      </c>
      <c r="Z14" s="61"/>
      <c r="AA14" s="61">
        <f t="shared" si="7"/>
        <v>8.5</v>
      </c>
      <c r="AB14" s="61"/>
      <c r="AC14" s="61">
        <f t="shared" si="8"/>
        <v>8.1</v>
      </c>
      <c r="AD14" s="61"/>
      <c r="AE14" s="61">
        <f t="shared" si="9"/>
        <v>8.3</v>
      </c>
    </row>
    <row r="15" spans="1:31" s="83" customFormat="1" ht="131.25" customHeight="1">
      <c r="A15" s="60">
        <v>7</v>
      </c>
      <c r="B15" s="150" t="s">
        <v>100</v>
      </c>
      <c r="C15" s="133" t="s">
        <v>101</v>
      </c>
      <c r="D15" s="75">
        <v>7.8</v>
      </c>
      <c r="E15" s="75">
        <v>8</v>
      </c>
      <c r="F15" s="75">
        <v>8.3</v>
      </c>
      <c r="G15" s="75">
        <v>8.3</v>
      </c>
      <c r="H15" s="145">
        <f t="shared" si="0"/>
        <v>8.150000000000002</v>
      </c>
      <c r="I15" s="75">
        <v>8.2</v>
      </c>
      <c r="J15" s="75">
        <v>8.4</v>
      </c>
      <c r="K15" s="75">
        <v>8</v>
      </c>
      <c r="L15" s="75">
        <v>8.1</v>
      </c>
      <c r="M15" s="86">
        <f t="shared" si="1"/>
        <v>8.150000000000002</v>
      </c>
      <c r="N15" s="75"/>
      <c r="O15" s="78">
        <f t="shared" si="2"/>
        <v>0</v>
      </c>
      <c r="P15" s="79">
        <f t="shared" si="3"/>
        <v>0</v>
      </c>
      <c r="Q15" s="90"/>
      <c r="R15" s="90"/>
      <c r="S15" s="90"/>
      <c r="T15" s="80">
        <f t="shared" si="4"/>
        <v>0</v>
      </c>
      <c r="U15" s="87">
        <f t="shared" si="5"/>
        <v>16.300000000000004</v>
      </c>
      <c r="V15" s="88">
        <f>RANK(U15,$U$10:$U$19,0)</f>
        <v>6</v>
      </c>
      <c r="Y15" s="61">
        <f t="shared" si="6"/>
        <v>7.8</v>
      </c>
      <c r="AA15" s="61">
        <f t="shared" si="7"/>
        <v>8.3</v>
      </c>
      <c r="AC15" s="61">
        <f t="shared" si="8"/>
        <v>8</v>
      </c>
      <c r="AE15" s="61">
        <f t="shared" si="9"/>
        <v>8.4</v>
      </c>
    </row>
    <row r="16" spans="1:31" s="67" customFormat="1" ht="131.25" customHeight="1">
      <c r="A16" s="60">
        <v>2</v>
      </c>
      <c r="B16" s="169" t="s">
        <v>125</v>
      </c>
      <c r="C16" s="126" t="s">
        <v>64</v>
      </c>
      <c r="D16" s="75">
        <v>7.9</v>
      </c>
      <c r="E16" s="75">
        <v>8.3</v>
      </c>
      <c r="F16" s="75">
        <v>8.2</v>
      </c>
      <c r="G16" s="75">
        <v>7.9</v>
      </c>
      <c r="H16" s="145">
        <f t="shared" si="0"/>
        <v>8.050000000000002</v>
      </c>
      <c r="I16" s="75">
        <v>8</v>
      </c>
      <c r="J16" s="75">
        <v>8.2</v>
      </c>
      <c r="K16" s="75">
        <v>8.2</v>
      </c>
      <c r="L16" s="75">
        <v>7.9</v>
      </c>
      <c r="M16" s="86">
        <f t="shared" si="1"/>
        <v>8.1</v>
      </c>
      <c r="N16" s="75"/>
      <c r="O16" s="78">
        <f t="shared" si="2"/>
        <v>0</v>
      </c>
      <c r="P16" s="79">
        <f t="shared" si="3"/>
        <v>0</v>
      </c>
      <c r="Q16" s="90"/>
      <c r="R16" s="90"/>
      <c r="S16" s="90"/>
      <c r="T16" s="80">
        <f t="shared" si="4"/>
        <v>0</v>
      </c>
      <c r="U16" s="87">
        <f t="shared" si="5"/>
        <v>16.150000000000002</v>
      </c>
      <c r="V16" s="88">
        <f>RANK(U16,$U$10:$U$19,0)</f>
        <v>7</v>
      </c>
      <c r="W16" s="61"/>
      <c r="X16" s="61"/>
      <c r="Y16" s="61">
        <f t="shared" si="6"/>
        <v>7.9</v>
      </c>
      <c r="Z16" s="61"/>
      <c r="AA16" s="61">
        <f t="shared" si="7"/>
        <v>8.3</v>
      </c>
      <c r="AB16" s="61"/>
      <c r="AC16" s="61">
        <f t="shared" si="8"/>
        <v>7.9</v>
      </c>
      <c r="AD16" s="61"/>
      <c r="AE16" s="61">
        <f t="shared" si="9"/>
        <v>8.2</v>
      </c>
    </row>
    <row r="17" spans="1:31" s="83" customFormat="1" ht="131.25" customHeight="1">
      <c r="A17" s="60">
        <v>3</v>
      </c>
      <c r="B17" s="133" t="s">
        <v>92</v>
      </c>
      <c r="C17" s="133" t="s">
        <v>93</v>
      </c>
      <c r="D17" s="75">
        <v>8.1</v>
      </c>
      <c r="E17" s="75">
        <v>8.1</v>
      </c>
      <c r="F17" s="75">
        <v>8</v>
      </c>
      <c r="G17" s="75">
        <v>8</v>
      </c>
      <c r="H17" s="145">
        <f t="shared" si="0"/>
        <v>8.05</v>
      </c>
      <c r="I17" s="75">
        <v>7.8</v>
      </c>
      <c r="J17" s="75">
        <v>8.1</v>
      </c>
      <c r="K17" s="75">
        <v>8.2</v>
      </c>
      <c r="L17" s="75">
        <v>8</v>
      </c>
      <c r="M17" s="86">
        <f t="shared" si="1"/>
        <v>8.049999999999997</v>
      </c>
      <c r="N17" s="75"/>
      <c r="O17" s="78">
        <f t="shared" si="2"/>
        <v>0</v>
      </c>
      <c r="P17" s="79">
        <f t="shared" si="3"/>
        <v>0</v>
      </c>
      <c r="Q17" s="90"/>
      <c r="R17" s="90"/>
      <c r="S17" s="90"/>
      <c r="T17" s="80">
        <f t="shared" si="4"/>
        <v>0</v>
      </c>
      <c r="U17" s="87">
        <f t="shared" si="5"/>
        <v>16.099999999999998</v>
      </c>
      <c r="V17" s="88">
        <f>RANK(U17,$U$10:$U$19,0)</f>
        <v>8</v>
      </c>
      <c r="Y17" s="61">
        <f t="shared" si="6"/>
        <v>8</v>
      </c>
      <c r="AA17" s="61">
        <f t="shared" si="7"/>
        <v>8.1</v>
      </c>
      <c r="AC17" s="61">
        <f t="shared" si="8"/>
        <v>7.8</v>
      </c>
      <c r="AE17" s="61">
        <f t="shared" si="9"/>
        <v>8.2</v>
      </c>
    </row>
    <row r="18" spans="1:31" s="67" customFormat="1" ht="112.5" customHeight="1">
      <c r="A18" s="104"/>
      <c r="B18" s="198" t="s">
        <v>20</v>
      </c>
      <c r="C18" s="198"/>
      <c r="D18" s="8"/>
      <c r="E18" s="8"/>
      <c r="F18" s="8"/>
      <c r="G18" s="8"/>
      <c r="H18" s="148" t="s">
        <v>42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61"/>
      <c r="X18" s="61"/>
      <c r="Y18" s="61" t="e">
        <f>MIN(#REF!,#REF!,#REF!,#REF!)</f>
        <v>#REF!</v>
      </c>
      <c r="Z18" s="61"/>
      <c r="AA18" s="61" t="e">
        <f>MAX(#REF!,#REF!,#REF!,#REF!)</f>
        <v>#REF!</v>
      </c>
      <c r="AB18" s="61"/>
      <c r="AC18" s="61" t="e">
        <f>MIN(#REF!,#REF!,#REF!,#REF!)</f>
        <v>#REF!</v>
      </c>
      <c r="AD18" s="61"/>
      <c r="AE18" s="61" t="e">
        <f>MAX(#REF!,#REF!,#REF!,#REF!)</f>
        <v>#REF!</v>
      </c>
    </row>
    <row r="19" spans="1:31" s="2" customFormat="1" ht="13.5">
      <c r="A19" s="124"/>
      <c r="B19" s="30" t="s">
        <v>24</v>
      </c>
      <c r="C19" s="8"/>
      <c r="D19" s="8"/>
      <c r="E19" s="8"/>
      <c r="F19" s="8"/>
      <c r="G19" s="8"/>
      <c r="H19" s="20" t="s">
        <v>39</v>
      </c>
      <c r="I19" s="8"/>
      <c r="J19" s="8"/>
      <c r="K19" s="8" t="s">
        <v>22</v>
      </c>
      <c r="L19"/>
      <c r="M19"/>
      <c r="N19" s="8"/>
      <c r="O19" s="8"/>
      <c r="P19" s="8"/>
      <c r="Q19" s="8"/>
      <c r="R19" s="8"/>
      <c r="S19" s="8"/>
      <c r="T19" s="8"/>
      <c r="U19" s="8"/>
      <c r="V19" s="8"/>
      <c r="W19"/>
      <c r="X19"/>
      <c r="Y19"/>
      <c r="Z19"/>
      <c r="AA19"/>
      <c r="AB19"/>
      <c r="AC19"/>
      <c r="AD19"/>
      <c r="AE19"/>
    </row>
    <row r="20" spans="1:31" s="2" customFormat="1" ht="13.5">
      <c r="A20" s="105"/>
      <c r="B20" s="31"/>
      <c r="C20"/>
      <c r="D20" s="20"/>
      <c r="E20" s="20"/>
      <c r="F20" s="46"/>
      <c r="G20" s="46"/>
      <c r="H20"/>
      <c r="I20" s="14"/>
      <c r="J20" s="14"/>
      <c r="K20"/>
      <c r="L20" s="14"/>
      <c r="M20" s="14"/>
      <c r="N20" s="14"/>
      <c r="O20" s="14"/>
      <c r="P20" s="14"/>
      <c r="Q20" s="8"/>
      <c r="R20" s="8"/>
      <c r="S20" s="8"/>
      <c r="T20" s="8"/>
      <c r="U20" s="8"/>
      <c r="V20" s="8"/>
      <c r="W20"/>
      <c r="X20"/>
      <c r="Y20"/>
      <c r="Z20"/>
      <c r="AA20"/>
      <c r="AB20"/>
      <c r="AC20"/>
      <c r="AD20"/>
      <c r="AE20"/>
    </row>
    <row r="21" spans="1:31" s="2" customFormat="1" ht="12.75">
      <c r="A21" s="106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2" customFormat="1" ht="12.75">
      <c r="A22" s="106"/>
      <c r="B22" s="31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2" customFormat="1" ht="13.5">
      <c r="A23"/>
      <c r="B23" s="24"/>
      <c r="C23" s="24"/>
      <c r="D23"/>
      <c r="E23" s="121"/>
      <c r="F23"/>
      <c r="G23"/>
      <c r="H23"/>
      <c r="I23"/>
      <c r="J23"/>
      <c r="K23"/>
      <c r="L23"/>
      <c r="M23"/>
      <c r="N23"/>
      <c r="O23"/>
      <c r="P23" s="34"/>
      <c r="Q23"/>
      <c r="R23"/>
      <c r="S23"/>
      <c r="T23"/>
      <c r="U23" s="34"/>
      <c r="V23"/>
      <c r="W23"/>
      <c r="X23"/>
      <c r="Y23"/>
      <c r="Z23"/>
      <c r="AA23"/>
      <c r="AB23"/>
      <c r="AC23"/>
      <c r="AD23"/>
      <c r="AE23"/>
    </row>
    <row r="24" ht="13.5">
      <c r="E24" s="121"/>
    </row>
    <row r="25" ht="13.5">
      <c r="E25" s="121"/>
    </row>
  </sheetData>
  <sheetProtection/>
  <mergeCells count="6">
    <mergeCell ref="B18:C18"/>
    <mergeCell ref="V8:V9"/>
    <mergeCell ref="D8:H8"/>
    <mergeCell ref="I8:M8"/>
    <mergeCell ref="N8:P8"/>
    <mergeCell ref="Q8:T8"/>
  </mergeCells>
  <printOptions/>
  <pageMargins left="0.2755905511811024" right="0.2362204724409449" top="0.3937007874015748" bottom="0.7480314960629921" header="0.31496062992125984" footer="0.31496062992125984"/>
  <pageSetup horizontalDpi="600" verticalDpi="600" orientation="landscape" paperSize="9" scale="69" r:id="rId1"/>
  <rowBreaks count="1" manualBreakCount="1">
    <brk id="12" max="21" man="1"/>
  </rowBreaks>
  <colBreaks count="1" manualBreakCount="1">
    <brk id="2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T22"/>
  <sheetViews>
    <sheetView view="pageBreakPreview" zoomScale="96" zoomScaleSheetLayoutView="96" zoomScalePageLayoutView="0" workbookViewId="0" topLeftCell="A16">
      <selection activeCell="K14" sqref="K14"/>
    </sheetView>
  </sheetViews>
  <sheetFormatPr defaultColWidth="9.140625" defaultRowHeight="12.75"/>
  <cols>
    <col min="1" max="1" width="3.421875" style="0" customWidth="1"/>
    <col min="2" max="2" width="25.7109375" style="24" customWidth="1"/>
    <col min="3" max="3" width="15.140625" style="24" customWidth="1"/>
    <col min="4" max="15" width="6.28125" style="0" customWidth="1"/>
    <col min="16" max="16" width="6.28125" style="34" customWidth="1"/>
    <col min="17" max="20" width="6.28125" style="0" customWidth="1"/>
    <col min="21" max="21" width="6.28125" style="34" customWidth="1"/>
    <col min="22" max="22" width="6.28125" style="0" customWidth="1"/>
  </cols>
  <sheetData>
    <row r="1" spans="1:22" ht="15">
      <c r="A1" s="11"/>
      <c r="B1" s="71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</row>
    <row r="2" spans="1:2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</row>
    <row r="3" spans="1:2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</row>
    <row r="4" spans="1:22" ht="15">
      <c r="A4" s="37"/>
      <c r="B4" s="39"/>
      <c r="C4" s="39"/>
      <c r="D4" s="37"/>
      <c r="E4" s="40"/>
      <c r="F4" s="40"/>
      <c r="G4" s="40"/>
      <c r="H4" s="37"/>
      <c r="I4" s="48" t="s">
        <v>43</v>
      </c>
      <c r="J4" s="11"/>
      <c r="K4" s="36"/>
      <c r="L4" s="36"/>
      <c r="M4" s="36"/>
      <c r="N4" s="36"/>
      <c r="O4" s="36"/>
      <c r="P4" s="41"/>
      <c r="Q4" s="37"/>
      <c r="R4" s="40" t="s">
        <v>40</v>
      </c>
      <c r="T4" s="5"/>
      <c r="U4" s="42"/>
      <c r="V4" s="40"/>
    </row>
    <row r="5" spans="1:22" ht="15">
      <c r="A5" s="37"/>
      <c r="B5" s="39"/>
      <c r="C5" s="39"/>
      <c r="D5" s="37"/>
      <c r="E5" s="11"/>
      <c r="F5" s="11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R5" s="11"/>
      <c r="S5" s="40" t="s">
        <v>21</v>
      </c>
      <c r="T5" s="40"/>
      <c r="U5" s="41"/>
      <c r="V5" s="37"/>
    </row>
    <row r="6" spans="1:46" ht="15.75">
      <c r="A6" s="53"/>
      <c r="B6" s="6"/>
      <c r="C6" s="23"/>
      <c r="D6" s="6"/>
      <c r="E6" s="6"/>
      <c r="F6" s="6"/>
      <c r="G6" s="6"/>
      <c r="H6" s="111"/>
      <c r="I6" s="135"/>
      <c r="J6" s="8"/>
      <c r="K6" s="112"/>
      <c r="L6" s="6"/>
      <c r="M6" s="6"/>
      <c r="N6" s="6"/>
      <c r="O6" s="6"/>
      <c r="P6" s="32"/>
      <c r="Q6" s="45" t="s">
        <v>32</v>
      </c>
      <c r="R6" s="6"/>
      <c r="S6" s="6"/>
      <c r="T6" s="6"/>
      <c r="U6" s="32"/>
      <c r="V6" s="6"/>
      <c r="W6" s="7"/>
      <c r="X6" s="113"/>
      <c r="Y6" s="113"/>
      <c r="Z6" s="113"/>
      <c r="AA6" s="113"/>
      <c r="AB6" s="113"/>
      <c r="AC6" s="113"/>
      <c r="AD6" s="113"/>
      <c r="AE6" s="113"/>
      <c r="AF6" s="114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</row>
    <row r="7" spans="2:46" ht="15">
      <c r="B7" s="139"/>
      <c r="C7" s="142"/>
      <c r="D7" s="136"/>
      <c r="E7" s="138"/>
      <c r="F7" s="138"/>
      <c r="G7" s="138"/>
      <c r="H7" s="138"/>
      <c r="I7" s="119"/>
      <c r="J7" s="136"/>
      <c r="K7" s="119"/>
      <c r="L7" s="119"/>
      <c r="M7" s="119"/>
      <c r="N7" s="143"/>
      <c r="O7" s="21" t="s">
        <v>46</v>
      </c>
      <c r="R7" s="21"/>
      <c r="S7" s="22"/>
      <c r="T7" s="10"/>
      <c r="U7" s="33"/>
      <c r="V7" s="7"/>
      <c r="X7" s="53"/>
      <c r="Y7" s="53"/>
      <c r="Z7" s="53"/>
      <c r="AA7" s="53"/>
      <c r="AB7" s="53"/>
      <c r="AC7" s="53"/>
      <c r="AD7" s="53"/>
      <c r="AE7" s="53"/>
      <c r="AF7" s="115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</row>
    <row r="8" spans="1:22" ht="13.5">
      <c r="A8" s="16"/>
      <c r="B8" s="72"/>
      <c r="C8" s="100"/>
      <c r="D8" s="194" t="s">
        <v>1</v>
      </c>
      <c r="E8" s="194"/>
      <c r="F8" s="194"/>
      <c r="G8" s="194"/>
      <c r="H8" s="194"/>
      <c r="I8" s="194" t="s">
        <v>0</v>
      </c>
      <c r="J8" s="194"/>
      <c r="K8" s="194"/>
      <c r="L8" s="194"/>
      <c r="M8" s="194"/>
      <c r="N8" s="194" t="s">
        <v>2</v>
      </c>
      <c r="O8" s="194"/>
      <c r="P8" s="194"/>
      <c r="Q8" s="194" t="s">
        <v>3</v>
      </c>
      <c r="R8" s="194"/>
      <c r="S8" s="194"/>
      <c r="T8" s="194"/>
      <c r="U8" s="68"/>
      <c r="V8" s="195" t="s">
        <v>17</v>
      </c>
    </row>
    <row r="9" spans="1:22" ht="41.25">
      <c r="A9" s="55" t="s">
        <v>5</v>
      </c>
      <c r="B9" s="73" t="s">
        <v>6</v>
      </c>
      <c r="C9" s="55" t="s">
        <v>31</v>
      </c>
      <c r="D9" s="26">
        <v>1</v>
      </c>
      <c r="E9" s="26">
        <v>2</v>
      </c>
      <c r="F9" s="26">
        <v>3</v>
      </c>
      <c r="G9" s="26">
        <v>4</v>
      </c>
      <c r="H9" s="144" t="s">
        <v>7</v>
      </c>
      <c r="I9" s="26">
        <v>1</v>
      </c>
      <c r="J9" s="26">
        <v>2</v>
      </c>
      <c r="K9" s="26">
        <v>3</v>
      </c>
      <c r="L9" s="26">
        <v>4</v>
      </c>
      <c r="M9" s="57" t="s">
        <v>7</v>
      </c>
      <c r="N9" s="26">
        <v>1</v>
      </c>
      <c r="O9" s="26">
        <v>2</v>
      </c>
      <c r="P9" s="69" t="s">
        <v>7</v>
      </c>
      <c r="Q9" s="26" t="s">
        <v>8</v>
      </c>
      <c r="R9" s="26" t="s">
        <v>9</v>
      </c>
      <c r="S9" s="58" t="s">
        <v>15</v>
      </c>
      <c r="T9" s="59" t="s">
        <v>16</v>
      </c>
      <c r="U9" s="70" t="s">
        <v>10</v>
      </c>
      <c r="V9" s="195"/>
    </row>
    <row r="10" spans="1:46" ht="131.25" customHeight="1">
      <c r="A10" s="60">
        <v>8</v>
      </c>
      <c r="B10" s="183" t="s">
        <v>122</v>
      </c>
      <c r="C10" s="133" t="s">
        <v>123</v>
      </c>
      <c r="D10" s="75">
        <v>8.7</v>
      </c>
      <c r="E10" s="75">
        <v>8.5</v>
      </c>
      <c r="F10" s="75">
        <v>8.3</v>
      </c>
      <c r="G10" s="75">
        <v>8.3</v>
      </c>
      <c r="H10" s="145">
        <f aca="true" t="shared" si="0" ref="H10:H17">(D10+E10+F10+G10-Y10-AA10)/2</f>
        <v>8.399999999999999</v>
      </c>
      <c r="I10" s="75">
        <v>8.5</v>
      </c>
      <c r="J10" s="75">
        <v>8.5</v>
      </c>
      <c r="K10" s="75">
        <v>8.5</v>
      </c>
      <c r="L10" s="75">
        <v>8.4</v>
      </c>
      <c r="M10" s="86">
        <f aca="true" t="shared" si="1" ref="M10:M17">(I10+J10+K10+L10-AC10-AE10)/2</f>
        <v>8.5</v>
      </c>
      <c r="N10" s="75"/>
      <c r="O10" s="78">
        <f aca="true" t="shared" si="2" ref="O10:O17">N10</f>
        <v>0</v>
      </c>
      <c r="P10" s="79">
        <f aca="true" t="shared" si="3" ref="P10:P17">(N10)/2</f>
        <v>0</v>
      </c>
      <c r="Q10" s="90"/>
      <c r="R10" s="90"/>
      <c r="S10" s="90"/>
      <c r="T10" s="80">
        <f aca="true" t="shared" si="4" ref="T10:T17">Q10/2+R10+S10</f>
        <v>0</v>
      </c>
      <c r="U10" s="87">
        <f aca="true" t="shared" si="5" ref="U10:U17">H10+M10+P10-T10</f>
        <v>16.9</v>
      </c>
      <c r="V10" s="88">
        <f aca="true" t="shared" si="6" ref="V10:V15">RANK(U10,$U$10:$U$17,0)</f>
        <v>1</v>
      </c>
      <c r="W10" s="61"/>
      <c r="X10" s="61"/>
      <c r="Y10" s="61">
        <f aca="true" t="shared" si="7" ref="Y10:Y17">MIN(D10,E10,F10,G10)</f>
        <v>8.3</v>
      </c>
      <c r="Z10" s="61"/>
      <c r="AA10" s="61">
        <f aca="true" t="shared" si="8" ref="AA10:AA17">MAX(D10,E10,F10,G10)</f>
        <v>8.7</v>
      </c>
      <c r="AB10" s="61"/>
      <c r="AC10" s="61">
        <f aca="true" t="shared" si="9" ref="AC10:AC17">MIN(I10,J10,K10,L10)</f>
        <v>8.4</v>
      </c>
      <c r="AD10" s="61"/>
      <c r="AE10" s="61">
        <f aca="true" t="shared" si="10" ref="AE10:AE17">MAX(I10,J10,K10,L10)</f>
        <v>8.5</v>
      </c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</row>
    <row r="11" spans="1:46" ht="122.25" customHeight="1">
      <c r="A11" s="60">
        <v>7</v>
      </c>
      <c r="B11" s="150" t="s">
        <v>121</v>
      </c>
      <c r="C11" s="133" t="s">
        <v>66</v>
      </c>
      <c r="D11" s="75">
        <v>8.4</v>
      </c>
      <c r="E11" s="75">
        <v>8.4</v>
      </c>
      <c r="F11" s="75">
        <v>8.3</v>
      </c>
      <c r="G11" s="75">
        <v>8.5</v>
      </c>
      <c r="H11" s="145">
        <f t="shared" si="0"/>
        <v>8.4</v>
      </c>
      <c r="I11" s="75">
        <v>8.3</v>
      </c>
      <c r="J11" s="75">
        <v>8.4</v>
      </c>
      <c r="K11" s="75">
        <v>8.5</v>
      </c>
      <c r="L11" s="75">
        <v>8.3</v>
      </c>
      <c r="M11" s="86">
        <f t="shared" si="1"/>
        <v>8.35</v>
      </c>
      <c r="N11" s="75"/>
      <c r="O11" s="78">
        <f t="shared" si="2"/>
        <v>0</v>
      </c>
      <c r="P11" s="79">
        <f t="shared" si="3"/>
        <v>0</v>
      </c>
      <c r="Q11" s="90"/>
      <c r="R11" s="90"/>
      <c r="S11" s="90"/>
      <c r="T11" s="80">
        <f t="shared" si="4"/>
        <v>0</v>
      </c>
      <c r="U11" s="87">
        <f t="shared" si="5"/>
        <v>16.75</v>
      </c>
      <c r="V11" s="88">
        <f t="shared" si="6"/>
        <v>2</v>
      </c>
      <c r="W11" s="83"/>
      <c r="X11" s="83"/>
      <c r="Y11" s="61">
        <f t="shared" si="7"/>
        <v>8.3</v>
      </c>
      <c r="Z11" s="83"/>
      <c r="AA11" s="61">
        <f t="shared" si="8"/>
        <v>8.5</v>
      </c>
      <c r="AB11" s="83"/>
      <c r="AC11" s="61">
        <f t="shared" si="9"/>
        <v>8.3</v>
      </c>
      <c r="AD11" s="83"/>
      <c r="AE11" s="61">
        <f t="shared" si="10"/>
        <v>8.5</v>
      </c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</row>
    <row r="12" spans="1:46" ht="133.5" customHeight="1">
      <c r="A12" s="60">
        <v>5</v>
      </c>
      <c r="B12" s="133" t="s">
        <v>119</v>
      </c>
      <c r="C12" s="133" t="s">
        <v>64</v>
      </c>
      <c r="D12" s="75">
        <v>8</v>
      </c>
      <c r="E12" s="75">
        <v>8.5</v>
      </c>
      <c r="F12" s="75">
        <v>7.9</v>
      </c>
      <c r="G12" s="75">
        <v>8.3</v>
      </c>
      <c r="H12" s="145">
        <f t="shared" si="0"/>
        <v>8.150000000000002</v>
      </c>
      <c r="I12" s="75">
        <v>8.2</v>
      </c>
      <c r="J12" s="75">
        <v>8.5</v>
      </c>
      <c r="K12" s="75">
        <v>8.3</v>
      </c>
      <c r="L12" s="75">
        <v>8.3</v>
      </c>
      <c r="M12" s="86">
        <f t="shared" si="1"/>
        <v>8.299999999999999</v>
      </c>
      <c r="N12" s="75"/>
      <c r="O12" s="78">
        <f t="shared" si="2"/>
        <v>0</v>
      </c>
      <c r="P12" s="79">
        <f t="shared" si="3"/>
        <v>0</v>
      </c>
      <c r="Q12" s="90"/>
      <c r="R12" s="90"/>
      <c r="S12" s="90"/>
      <c r="T12" s="80">
        <f t="shared" si="4"/>
        <v>0</v>
      </c>
      <c r="U12" s="87">
        <f t="shared" si="5"/>
        <v>16.450000000000003</v>
      </c>
      <c r="V12" s="88">
        <f t="shared" si="6"/>
        <v>3</v>
      </c>
      <c r="W12" s="61"/>
      <c r="X12" s="61"/>
      <c r="Y12" s="61">
        <f t="shared" si="7"/>
        <v>7.9</v>
      </c>
      <c r="Z12" s="61"/>
      <c r="AA12" s="61">
        <f t="shared" si="8"/>
        <v>8.5</v>
      </c>
      <c r="AB12" s="61"/>
      <c r="AC12" s="61">
        <f t="shared" si="9"/>
        <v>8.2</v>
      </c>
      <c r="AD12" s="61"/>
      <c r="AE12" s="61">
        <f t="shared" si="10"/>
        <v>8.5</v>
      </c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</row>
    <row r="13" spans="1:46" ht="131.25" customHeight="1">
      <c r="A13" s="60">
        <v>3</v>
      </c>
      <c r="B13" s="149" t="s">
        <v>117</v>
      </c>
      <c r="C13" s="149" t="s">
        <v>118</v>
      </c>
      <c r="D13" s="75">
        <v>8.3</v>
      </c>
      <c r="E13" s="75">
        <v>7.9</v>
      </c>
      <c r="F13" s="75">
        <v>8</v>
      </c>
      <c r="G13" s="75">
        <v>8.4</v>
      </c>
      <c r="H13" s="145">
        <f t="shared" si="0"/>
        <v>8.150000000000002</v>
      </c>
      <c r="I13" s="75">
        <v>8.2</v>
      </c>
      <c r="J13" s="75">
        <v>8.3</v>
      </c>
      <c r="K13" s="75">
        <v>8.3</v>
      </c>
      <c r="L13" s="75">
        <v>8.4</v>
      </c>
      <c r="M13" s="86">
        <f t="shared" si="1"/>
        <v>8.3</v>
      </c>
      <c r="N13" s="75"/>
      <c r="O13" s="78">
        <f t="shared" si="2"/>
        <v>0</v>
      </c>
      <c r="P13" s="79">
        <f t="shared" si="3"/>
        <v>0</v>
      </c>
      <c r="Q13" s="90"/>
      <c r="R13" s="90"/>
      <c r="S13" s="90"/>
      <c r="T13" s="80">
        <f t="shared" si="4"/>
        <v>0</v>
      </c>
      <c r="U13" s="87">
        <f t="shared" si="5"/>
        <v>16.450000000000003</v>
      </c>
      <c r="V13" s="88">
        <f t="shared" si="6"/>
        <v>3</v>
      </c>
      <c r="W13" s="83"/>
      <c r="X13" s="83"/>
      <c r="Y13" s="61">
        <f t="shared" si="7"/>
        <v>7.9</v>
      </c>
      <c r="Z13" s="83"/>
      <c r="AA13" s="61">
        <f t="shared" si="8"/>
        <v>8.4</v>
      </c>
      <c r="AB13" s="83"/>
      <c r="AC13" s="61">
        <f t="shared" si="9"/>
        <v>8.2</v>
      </c>
      <c r="AD13" s="83"/>
      <c r="AE13" s="61">
        <f t="shared" si="10"/>
        <v>8.4</v>
      </c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</row>
    <row r="14" spans="1:46" ht="141" customHeight="1">
      <c r="A14" s="60">
        <v>6</v>
      </c>
      <c r="B14" s="133" t="s">
        <v>120</v>
      </c>
      <c r="C14" s="133" t="s">
        <v>66</v>
      </c>
      <c r="D14" s="181">
        <v>7.9</v>
      </c>
      <c r="E14" s="75">
        <v>8.3</v>
      </c>
      <c r="F14" s="75">
        <v>7.8</v>
      </c>
      <c r="G14" s="75">
        <v>8.2</v>
      </c>
      <c r="H14" s="145">
        <f t="shared" si="0"/>
        <v>8.05</v>
      </c>
      <c r="I14" s="75">
        <v>7.8</v>
      </c>
      <c r="J14" s="75">
        <v>8.3</v>
      </c>
      <c r="K14" s="75">
        <v>8</v>
      </c>
      <c r="L14" s="75">
        <v>8.2</v>
      </c>
      <c r="M14" s="86">
        <f t="shared" si="1"/>
        <v>8.099999999999998</v>
      </c>
      <c r="N14" s="75"/>
      <c r="O14" s="78">
        <f t="shared" si="2"/>
        <v>0</v>
      </c>
      <c r="P14" s="79">
        <f t="shared" si="3"/>
        <v>0</v>
      </c>
      <c r="Q14" s="90"/>
      <c r="R14" s="90"/>
      <c r="S14" s="90"/>
      <c r="T14" s="80">
        <f t="shared" si="4"/>
        <v>0</v>
      </c>
      <c r="U14" s="87">
        <f t="shared" si="5"/>
        <v>16.15</v>
      </c>
      <c r="V14" s="88">
        <f t="shared" si="6"/>
        <v>5</v>
      </c>
      <c r="W14" s="61"/>
      <c r="X14" s="61"/>
      <c r="Y14" s="61">
        <f t="shared" si="7"/>
        <v>7.8</v>
      </c>
      <c r="Z14" s="61"/>
      <c r="AA14" s="61">
        <f t="shared" si="8"/>
        <v>8.3</v>
      </c>
      <c r="AB14" s="61"/>
      <c r="AC14" s="61">
        <f t="shared" si="9"/>
        <v>7.8</v>
      </c>
      <c r="AD14" s="61"/>
      <c r="AE14" s="61">
        <f t="shared" si="10"/>
        <v>8.3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</row>
    <row r="15" spans="1:46" ht="124.5">
      <c r="A15" s="60">
        <v>4</v>
      </c>
      <c r="B15" s="169" t="s">
        <v>124</v>
      </c>
      <c r="C15" s="176" t="s">
        <v>64</v>
      </c>
      <c r="D15" s="75">
        <v>8</v>
      </c>
      <c r="E15" s="75">
        <v>8.3</v>
      </c>
      <c r="F15" s="75">
        <v>8</v>
      </c>
      <c r="G15" s="75">
        <v>8.1</v>
      </c>
      <c r="H15" s="145">
        <f t="shared" si="0"/>
        <v>8.049999999999999</v>
      </c>
      <c r="I15" s="75">
        <v>8</v>
      </c>
      <c r="J15" s="75">
        <v>8</v>
      </c>
      <c r="K15" s="75">
        <v>7.8</v>
      </c>
      <c r="L15" s="75">
        <v>8.1</v>
      </c>
      <c r="M15" s="86">
        <f t="shared" si="1"/>
        <v>7.999999999999999</v>
      </c>
      <c r="N15" s="75"/>
      <c r="O15" s="78">
        <f t="shared" si="2"/>
        <v>0</v>
      </c>
      <c r="P15" s="79">
        <f t="shared" si="3"/>
        <v>0</v>
      </c>
      <c r="Q15" s="90"/>
      <c r="R15" s="90"/>
      <c r="S15" s="90"/>
      <c r="T15" s="80">
        <f t="shared" si="4"/>
        <v>0</v>
      </c>
      <c r="U15" s="87">
        <f t="shared" si="5"/>
        <v>16.049999999999997</v>
      </c>
      <c r="V15" s="88">
        <f t="shared" si="6"/>
        <v>6</v>
      </c>
      <c r="W15" s="83"/>
      <c r="X15" s="83"/>
      <c r="Y15" s="61">
        <f t="shared" si="7"/>
        <v>8</v>
      </c>
      <c r="Z15" s="83"/>
      <c r="AA15" s="61">
        <f t="shared" si="8"/>
        <v>8.3</v>
      </c>
      <c r="AB15" s="83"/>
      <c r="AC15" s="61">
        <f t="shared" si="9"/>
        <v>7.8</v>
      </c>
      <c r="AD15" s="83"/>
      <c r="AE15" s="61">
        <f t="shared" si="10"/>
        <v>8.1</v>
      </c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</row>
    <row r="16" spans="1:46" ht="114" customHeight="1">
      <c r="A16" s="60">
        <v>1</v>
      </c>
      <c r="B16" s="182" t="s">
        <v>113</v>
      </c>
      <c r="C16" s="177" t="s">
        <v>114</v>
      </c>
      <c r="D16" s="75">
        <v>7.9</v>
      </c>
      <c r="E16" s="75">
        <v>8</v>
      </c>
      <c r="F16" s="75">
        <v>8</v>
      </c>
      <c r="G16" s="75">
        <v>8.3</v>
      </c>
      <c r="H16" s="145">
        <f t="shared" si="0"/>
        <v>8.000000000000002</v>
      </c>
      <c r="I16" s="75">
        <v>7.8</v>
      </c>
      <c r="J16" s="75">
        <v>8.2</v>
      </c>
      <c r="K16" s="75">
        <v>7.9</v>
      </c>
      <c r="L16" s="75">
        <v>8.2</v>
      </c>
      <c r="M16" s="86">
        <f t="shared" si="1"/>
        <v>8.049999999999997</v>
      </c>
      <c r="N16" s="75"/>
      <c r="O16" s="78">
        <f t="shared" si="2"/>
        <v>0</v>
      </c>
      <c r="P16" s="79">
        <f t="shared" si="3"/>
        <v>0</v>
      </c>
      <c r="Q16" s="90"/>
      <c r="R16" s="90"/>
      <c r="S16" s="90"/>
      <c r="T16" s="80">
        <f t="shared" si="4"/>
        <v>0</v>
      </c>
      <c r="U16" s="87">
        <f t="shared" si="5"/>
        <v>16.049999999999997</v>
      </c>
      <c r="V16" s="88">
        <v>7</v>
      </c>
      <c r="W16" s="61"/>
      <c r="X16" s="61"/>
      <c r="Y16" s="61">
        <f t="shared" si="7"/>
        <v>7.9</v>
      </c>
      <c r="Z16" s="61"/>
      <c r="AA16" s="61">
        <f t="shared" si="8"/>
        <v>8.3</v>
      </c>
      <c r="AB16" s="61"/>
      <c r="AC16" s="61">
        <f t="shared" si="9"/>
        <v>7.8</v>
      </c>
      <c r="AD16" s="61"/>
      <c r="AE16" s="61">
        <f t="shared" si="10"/>
        <v>8.2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</row>
    <row r="17" spans="1:46" ht="108.75">
      <c r="A17" s="60">
        <v>2</v>
      </c>
      <c r="B17" s="175" t="s">
        <v>115</v>
      </c>
      <c r="C17" s="175" t="s">
        <v>116</v>
      </c>
      <c r="D17" s="75">
        <v>7.8</v>
      </c>
      <c r="E17" s="75">
        <v>7.8</v>
      </c>
      <c r="F17" s="75">
        <v>7.3</v>
      </c>
      <c r="G17" s="75">
        <v>7.7</v>
      </c>
      <c r="H17" s="145">
        <f t="shared" si="0"/>
        <v>7.749999999999998</v>
      </c>
      <c r="I17" s="75">
        <v>7.9</v>
      </c>
      <c r="J17" s="75">
        <v>8</v>
      </c>
      <c r="K17" s="75">
        <v>7.6</v>
      </c>
      <c r="L17" s="75">
        <v>8</v>
      </c>
      <c r="M17" s="86">
        <f t="shared" si="1"/>
        <v>7.949999999999999</v>
      </c>
      <c r="N17" s="75"/>
      <c r="O17" s="78">
        <f t="shared" si="2"/>
        <v>0</v>
      </c>
      <c r="P17" s="79">
        <f t="shared" si="3"/>
        <v>0</v>
      </c>
      <c r="Q17" s="90"/>
      <c r="R17" s="90"/>
      <c r="S17" s="90"/>
      <c r="T17" s="80">
        <f t="shared" si="4"/>
        <v>0</v>
      </c>
      <c r="U17" s="87">
        <f t="shared" si="5"/>
        <v>15.699999999999998</v>
      </c>
      <c r="V17" s="88">
        <f>RANK(U17,$U$10:$U$17,0)</f>
        <v>8</v>
      </c>
      <c r="W17" s="83"/>
      <c r="X17" s="83"/>
      <c r="Y17" s="61">
        <f t="shared" si="7"/>
        <v>7.3</v>
      </c>
      <c r="Z17" s="83"/>
      <c r="AA17" s="61">
        <f t="shared" si="8"/>
        <v>7.8</v>
      </c>
      <c r="AB17" s="83"/>
      <c r="AC17" s="61">
        <f t="shared" si="9"/>
        <v>7.6</v>
      </c>
      <c r="AD17" s="83"/>
      <c r="AE17" s="61">
        <f t="shared" si="10"/>
        <v>8</v>
      </c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</row>
    <row r="18" spans="1:46" ht="12.75">
      <c r="A18" s="106"/>
      <c r="P18"/>
      <c r="U18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2.75">
      <c r="A19" s="106"/>
      <c r="B19" s="31" t="s">
        <v>47</v>
      </c>
      <c r="C19"/>
      <c r="H19" t="s">
        <v>48</v>
      </c>
      <c r="P19"/>
      <c r="U19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5:46" ht="13.5">
      <c r="E20" s="121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11" ht="13.5">
      <c r="B21" s="30" t="s">
        <v>24</v>
      </c>
      <c r="C21" s="8"/>
      <c r="D21" s="8"/>
      <c r="E21" s="8"/>
      <c r="F21" s="8"/>
      <c r="G21" s="8"/>
      <c r="H21" s="20" t="s">
        <v>39</v>
      </c>
      <c r="I21" s="8"/>
      <c r="J21" s="8"/>
      <c r="K21" s="8" t="s">
        <v>22</v>
      </c>
    </row>
    <row r="22" ht="13.5">
      <c r="E22" s="121"/>
    </row>
  </sheetData>
  <sheetProtection/>
  <mergeCells count="5">
    <mergeCell ref="D8:H8"/>
    <mergeCell ref="I8:M8"/>
    <mergeCell ref="N8:P8"/>
    <mergeCell ref="Q8:T8"/>
    <mergeCell ref="V8:V9"/>
  </mergeCells>
  <printOptions/>
  <pageMargins left="0.7" right="0.7" top="0.75" bottom="0.75" header="0.3" footer="0.3"/>
  <pageSetup horizontalDpi="600" verticalDpi="600" orientation="landscape" paperSize="9" scale="72" r:id="rId1"/>
  <rowBreaks count="1" manualBreakCount="1">
    <brk id="12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I26"/>
  <sheetViews>
    <sheetView tabSelected="1" view="pageBreakPreview" zoomScaleSheetLayoutView="100" zoomScalePageLayoutView="0" workbookViewId="0" topLeftCell="A6">
      <selection activeCell="F14" sqref="F14"/>
    </sheetView>
  </sheetViews>
  <sheetFormatPr defaultColWidth="9.140625" defaultRowHeight="12.75"/>
  <cols>
    <col min="1" max="1" width="3.7109375" style="0" customWidth="1"/>
    <col min="2" max="2" width="25.140625" style="0" customWidth="1"/>
    <col min="3" max="3" width="19.28125" style="0" customWidth="1"/>
    <col min="4" max="7" width="4.7109375" style="0" customWidth="1"/>
    <col min="8" max="8" width="6.8515625" style="0" customWidth="1"/>
    <col min="9" max="12" width="5.140625" style="0" customWidth="1"/>
    <col min="13" max="13" width="6.00390625" style="0" customWidth="1"/>
    <col min="14" max="15" width="5.28125" style="0" customWidth="1"/>
    <col min="16" max="16" width="6.421875" style="0" customWidth="1"/>
    <col min="17" max="17" width="5.28125" style="0" customWidth="1"/>
    <col min="18" max="18" width="4.28125" style="0" customWidth="1"/>
    <col min="19" max="19" width="5.57421875" style="0" customWidth="1"/>
    <col min="20" max="21" width="6.8515625" style="0" customWidth="1"/>
    <col min="22" max="22" width="7.421875" style="0" customWidth="1"/>
    <col min="25" max="25" width="10.8515625" style="0" bestFit="1" customWidth="1"/>
    <col min="27" max="27" width="10.8515625" style="0" bestFit="1" customWidth="1"/>
    <col min="32" max="32" width="9.140625" style="2" customWidth="1"/>
  </cols>
  <sheetData>
    <row r="1" spans="1:32" ht="15">
      <c r="A1" s="11"/>
      <c r="B1" s="71"/>
      <c r="C1" s="35"/>
      <c r="D1" s="11"/>
      <c r="E1" s="36"/>
      <c r="F1" s="36"/>
      <c r="G1" s="36"/>
      <c r="H1" s="36"/>
      <c r="I1" s="36"/>
      <c r="J1" s="36" t="s">
        <v>18</v>
      </c>
      <c r="K1" s="36"/>
      <c r="L1" s="36"/>
      <c r="M1" s="36"/>
      <c r="N1" s="36"/>
      <c r="O1" s="36"/>
      <c r="P1" s="42"/>
      <c r="Q1" s="36"/>
      <c r="R1" s="36"/>
      <c r="S1" s="36"/>
      <c r="T1" s="37"/>
      <c r="U1" s="38"/>
      <c r="V1" s="11"/>
      <c r="AF1"/>
    </row>
    <row r="2" spans="1:32" ht="17.25">
      <c r="A2" s="37"/>
      <c r="B2" s="39"/>
      <c r="C2" s="39"/>
      <c r="D2" s="37"/>
      <c r="E2" s="36"/>
      <c r="F2" s="36"/>
      <c r="G2" s="36"/>
      <c r="H2" s="36"/>
      <c r="I2" s="36"/>
      <c r="J2" s="44" t="s">
        <v>25</v>
      </c>
      <c r="K2" s="36"/>
      <c r="L2" s="36"/>
      <c r="M2" s="36"/>
      <c r="N2" s="36"/>
      <c r="O2" s="36"/>
      <c r="P2" s="42"/>
      <c r="Q2" s="36"/>
      <c r="R2" s="36"/>
      <c r="S2" s="36"/>
      <c r="T2" s="40"/>
      <c r="U2" s="41"/>
      <c r="V2" s="37"/>
      <c r="AF2"/>
    </row>
    <row r="3" spans="1:32" ht="17.25">
      <c r="A3" s="37"/>
      <c r="B3" s="39"/>
      <c r="C3" s="39"/>
      <c r="D3" s="37"/>
      <c r="E3" s="36"/>
      <c r="F3" s="36"/>
      <c r="H3" s="36"/>
      <c r="J3" s="44" t="s">
        <v>23</v>
      </c>
      <c r="K3" s="36"/>
      <c r="L3" s="36"/>
      <c r="M3" s="36"/>
      <c r="N3" s="36"/>
      <c r="O3" s="36"/>
      <c r="P3" s="42"/>
      <c r="Q3" s="36"/>
      <c r="R3" s="36"/>
      <c r="S3" s="36"/>
      <c r="T3" s="40"/>
      <c r="U3" s="41"/>
      <c r="V3" s="37"/>
      <c r="AF3"/>
    </row>
    <row r="4" spans="1:35" ht="15">
      <c r="A4" s="37"/>
      <c r="B4" s="37"/>
      <c r="C4" s="39"/>
      <c r="D4" s="37"/>
      <c r="E4" s="40"/>
      <c r="F4" s="40"/>
      <c r="G4" s="40"/>
      <c r="H4" s="37"/>
      <c r="I4" s="48" t="s">
        <v>43</v>
      </c>
      <c r="J4" s="11"/>
      <c r="K4" s="36"/>
      <c r="L4" s="36"/>
      <c r="M4" s="36"/>
      <c r="N4" s="36"/>
      <c r="O4" s="36"/>
      <c r="P4" s="41"/>
      <c r="Q4" s="37"/>
      <c r="R4" s="37" t="s">
        <v>19</v>
      </c>
      <c r="S4" s="40" t="s">
        <v>37</v>
      </c>
      <c r="T4" s="5"/>
      <c r="U4" s="42"/>
      <c r="V4" s="40"/>
      <c r="W4" s="40"/>
      <c r="X4" s="37"/>
      <c r="Y4" s="37"/>
      <c r="Z4" s="37"/>
      <c r="AA4" s="37"/>
      <c r="AB4" s="37"/>
      <c r="AC4" s="37"/>
      <c r="AD4" s="37"/>
      <c r="AE4" s="37"/>
      <c r="AF4" s="11"/>
      <c r="AG4" s="11"/>
      <c r="AH4" s="11"/>
      <c r="AI4" s="11"/>
    </row>
    <row r="5" spans="1:35" ht="15">
      <c r="A5" s="37"/>
      <c r="B5" s="37"/>
      <c r="C5" s="39"/>
      <c r="D5" s="37"/>
      <c r="E5" s="11"/>
      <c r="F5" s="11"/>
      <c r="G5" s="43"/>
      <c r="H5" s="43"/>
      <c r="I5" s="43"/>
      <c r="J5" s="43"/>
      <c r="K5" s="43"/>
      <c r="L5" s="43"/>
      <c r="M5" s="43"/>
      <c r="N5" s="43"/>
      <c r="O5" s="43"/>
      <c r="P5" s="38"/>
      <c r="Q5" s="37"/>
      <c r="R5" s="11"/>
      <c r="S5" s="40" t="s">
        <v>21</v>
      </c>
      <c r="T5" s="40"/>
      <c r="U5" s="41"/>
      <c r="V5" s="37"/>
      <c r="W5" s="37"/>
      <c r="X5" s="37"/>
      <c r="Y5" s="37"/>
      <c r="Z5" s="37"/>
      <c r="AA5" s="37"/>
      <c r="AB5" s="37"/>
      <c r="AC5" s="37"/>
      <c r="AD5" s="37"/>
      <c r="AE5" s="37"/>
      <c r="AF5" s="11"/>
      <c r="AG5" s="11"/>
      <c r="AH5" s="11"/>
      <c r="AI5" s="11"/>
    </row>
    <row r="6" spans="1:35" ht="15.75">
      <c r="A6" s="6"/>
      <c r="B6" s="6"/>
      <c r="C6" s="23"/>
      <c r="D6" s="6"/>
      <c r="E6" s="6"/>
      <c r="F6" s="6"/>
      <c r="G6" s="6"/>
      <c r="H6" s="140"/>
      <c r="I6" s="141"/>
      <c r="J6" s="119"/>
      <c r="K6" s="6"/>
      <c r="L6" s="6"/>
      <c r="M6" s="6"/>
      <c r="N6" s="6"/>
      <c r="O6" s="6"/>
      <c r="P6" s="32"/>
      <c r="Q6" s="45" t="s">
        <v>38</v>
      </c>
      <c r="R6" s="6"/>
      <c r="S6" s="6"/>
      <c r="T6" s="6"/>
      <c r="U6" s="32"/>
      <c r="V6" s="6"/>
      <c r="W6" s="6"/>
      <c r="X6" s="6"/>
      <c r="Y6" s="6"/>
      <c r="Z6" s="6"/>
      <c r="AA6" s="6"/>
      <c r="AB6" s="6"/>
      <c r="AC6" s="6"/>
      <c r="AD6" s="6"/>
      <c r="AE6" s="6"/>
      <c r="AF6" s="4"/>
      <c r="AG6" s="4"/>
      <c r="AH6" s="4"/>
      <c r="AI6" s="4"/>
    </row>
    <row r="7" spans="1:32" ht="15.75">
      <c r="A7" s="10"/>
      <c r="B7" s="7"/>
      <c r="C7" s="7"/>
      <c r="D7" s="12"/>
      <c r="E7" s="12"/>
      <c r="F7" s="12"/>
      <c r="G7" s="12"/>
      <c r="H7" s="12"/>
      <c r="I7" s="7"/>
      <c r="J7" s="7"/>
      <c r="K7" s="21" t="s">
        <v>44</v>
      </c>
      <c r="L7" s="12"/>
      <c r="O7" s="153" t="s">
        <v>45</v>
      </c>
      <c r="P7" s="13"/>
      <c r="R7" s="8"/>
      <c r="S7" s="9"/>
      <c r="T7" s="10"/>
      <c r="U7" s="7"/>
      <c r="V7" s="7"/>
      <c r="W7" s="7"/>
      <c r="X7" s="7"/>
      <c r="Y7" s="10"/>
      <c r="Z7" s="7"/>
      <c r="AA7" s="7"/>
      <c r="AB7" s="7"/>
      <c r="AC7" s="7"/>
      <c r="AD7" s="7"/>
      <c r="AE7" s="7"/>
      <c r="AF7" s="3"/>
    </row>
    <row r="8" spans="1:35" ht="13.5">
      <c r="A8" s="25"/>
      <c r="B8" s="25"/>
      <c r="C8" s="25"/>
      <c r="D8" s="194" t="s">
        <v>1</v>
      </c>
      <c r="E8" s="194"/>
      <c r="F8" s="194"/>
      <c r="G8" s="194"/>
      <c r="H8" s="194"/>
      <c r="I8" s="194" t="s">
        <v>0</v>
      </c>
      <c r="J8" s="194"/>
      <c r="K8" s="194"/>
      <c r="L8" s="194"/>
      <c r="M8" s="194"/>
      <c r="N8" s="194" t="s">
        <v>2</v>
      </c>
      <c r="O8" s="194"/>
      <c r="P8" s="194"/>
      <c r="Q8" s="197" t="s">
        <v>3</v>
      </c>
      <c r="R8" s="197"/>
      <c r="S8" s="197"/>
      <c r="T8" s="197"/>
      <c r="U8" s="25"/>
      <c r="V8" s="196" t="s">
        <v>4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</row>
    <row r="9" spans="1:35" ht="27">
      <c r="A9" s="62" t="s">
        <v>5</v>
      </c>
      <c r="B9" s="62" t="s">
        <v>6</v>
      </c>
      <c r="C9" s="55" t="s">
        <v>31</v>
      </c>
      <c r="D9" s="28">
        <v>1</v>
      </c>
      <c r="E9" s="28">
        <v>2</v>
      </c>
      <c r="F9" s="28">
        <v>3</v>
      </c>
      <c r="G9" s="28">
        <v>4</v>
      </c>
      <c r="H9" s="63" t="s">
        <v>7</v>
      </c>
      <c r="I9" s="28">
        <v>1</v>
      </c>
      <c r="J9" s="28">
        <v>2</v>
      </c>
      <c r="K9" s="28">
        <v>3</v>
      </c>
      <c r="L9" s="28">
        <v>4</v>
      </c>
      <c r="M9" s="64" t="s">
        <v>7</v>
      </c>
      <c r="N9" s="28">
        <v>1</v>
      </c>
      <c r="O9" s="28">
        <v>2</v>
      </c>
      <c r="P9" s="65" t="s">
        <v>7</v>
      </c>
      <c r="Q9" s="28" t="s">
        <v>8</v>
      </c>
      <c r="R9" s="28" t="s">
        <v>9</v>
      </c>
      <c r="S9" s="91" t="s">
        <v>15</v>
      </c>
      <c r="T9" s="66" t="s">
        <v>16</v>
      </c>
      <c r="U9" s="29" t="s">
        <v>10</v>
      </c>
      <c r="V9" s="196"/>
      <c r="W9" s="17"/>
      <c r="X9" s="17"/>
      <c r="Y9" s="17" t="s">
        <v>11</v>
      </c>
      <c r="Z9" s="18"/>
      <c r="AA9" s="17" t="s">
        <v>12</v>
      </c>
      <c r="AB9" s="18"/>
      <c r="AC9" s="17" t="s">
        <v>13</v>
      </c>
      <c r="AD9" s="18"/>
      <c r="AE9" s="17" t="s">
        <v>14</v>
      </c>
      <c r="AF9" s="17"/>
      <c r="AG9" s="17"/>
      <c r="AH9" s="17"/>
      <c r="AI9" s="17"/>
    </row>
    <row r="10" spans="1:35" ht="30.75">
      <c r="A10" s="60">
        <v>7</v>
      </c>
      <c r="B10" s="159" t="s">
        <v>71</v>
      </c>
      <c r="C10" s="161" t="s">
        <v>52</v>
      </c>
      <c r="D10" s="75">
        <v>8.1</v>
      </c>
      <c r="E10" s="75">
        <v>8.5</v>
      </c>
      <c r="F10" s="75">
        <v>8.5</v>
      </c>
      <c r="G10" s="75">
        <v>8.6</v>
      </c>
      <c r="H10" s="85">
        <f aca="true" t="shared" si="0" ref="H10:H17">(D10+E10+F10+G10-Y10-AA10)/2</f>
        <v>8.5</v>
      </c>
      <c r="I10" s="90">
        <v>8.6</v>
      </c>
      <c r="J10" s="90">
        <v>8.4</v>
      </c>
      <c r="K10" s="90">
        <v>8.5</v>
      </c>
      <c r="L10" s="90">
        <v>8.5</v>
      </c>
      <c r="M10" s="86">
        <f aca="true" t="shared" si="1" ref="M10:M17">(I10+J10+K10+L10-AC10-AE10)/2</f>
        <v>8.5</v>
      </c>
      <c r="N10" s="90">
        <v>4.1</v>
      </c>
      <c r="O10" s="78"/>
      <c r="P10" s="79">
        <f aca="true" t="shared" si="2" ref="P10:P17">(N10)/2</f>
        <v>2.05</v>
      </c>
      <c r="Q10" s="90"/>
      <c r="R10" s="90"/>
      <c r="S10" s="90"/>
      <c r="T10" s="80">
        <f aca="true" t="shared" si="3" ref="T10:T17">Q10/2+R10+S10</f>
        <v>0</v>
      </c>
      <c r="U10" s="87">
        <f aca="true" t="shared" si="4" ref="U10:U17">H10+M10+P10-T10</f>
        <v>19.05</v>
      </c>
      <c r="V10" s="82">
        <f aca="true" t="shared" si="5" ref="V10:V15">RANK(U10,$U$9:$U$32,0)</f>
        <v>1</v>
      </c>
      <c r="W10" s="89"/>
      <c r="X10" s="89"/>
      <c r="Y10" s="89">
        <f aca="true" t="shared" si="6" ref="Y10:Y15">MIN(D10,E10,F10,G10)</f>
        <v>8.1</v>
      </c>
      <c r="Z10" s="89"/>
      <c r="AA10" s="89">
        <f aca="true" t="shared" si="7" ref="AA10:AA15">MAX(D10,E10,F10,G10)</f>
        <v>8.6</v>
      </c>
      <c r="AB10" s="89"/>
      <c r="AC10" s="89">
        <f aca="true" t="shared" si="8" ref="AC10:AC15">MIN(I10,J10,K10,L10)</f>
        <v>8.4</v>
      </c>
      <c r="AD10" s="89"/>
      <c r="AE10" s="89">
        <f aca="true" t="shared" si="9" ref="AE10:AE15">MAX(I10,J10,K10,L10)</f>
        <v>8.6</v>
      </c>
      <c r="AF10" s="89"/>
      <c r="AG10" s="89"/>
      <c r="AH10" s="89"/>
      <c r="AI10" s="89"/>
    </row>
    <row r="11" spans="1:35" ht="30.75">
      <c r="A11" s="60">
        <v>5</v>
      </c>
      <c r="B11" s="133" t="s">
        <v>69</v>
      </c>
      <c r="C11" s="133" t="s">
        <v>64</v>
      </c>
      <c r="D11" s="75">
        <v>8.2</v>
      </c>
      <c r="E11" s="75">
        <v>8.2</v>
      </c>
      <c r="F11" s="75">
        <v>8.3</v>
      </c>
      <c r="G11" s="75">
        <v>8.5</v>
      </c>
      <c r="H11" s="85">
        <f t="shared" si="0"/>
        <v>8.250000000000002</v>
      </c>
      <c r="I11" s="75">
        <v>8.3</v>
      </c>
      <c r="J11" s="75">
        <v>8.4</v>
      </c>
      <c r="K11" s="75">
        <v>8.3</v>
      </c>
      <c r="L11" s="75">
        <v>8.4</v>
      </c>
      <c r="M11" s="86">
        <f t="shared" si="1"/>
        <v>8.350000000000001</v>
      </c>
      <c r="N11" s="78">
        <v>4.1</v>
      </c>
      <c r="O11" s="78"/>
      <c r="P11" s="79">
        <f t="shared" si="2"/>
        <v>2.05</v>
      </c>
      <c r="Q11" s="75"/>
      <c r="R11" s="75"/>
      <c r="S11" s="75"/>
      <c r="T11" s="80">
        <f t="shared" si="3"/>
        <v>0</v>
      </c>
      <c r="U11" s="87">
        <f t="shared" si="4"/>
        <v>18.650000000000002</v>
      </c>
      <c r="V11" s="82">
        <f t="shared" si="5"/>
        <v>2</v>
      </c>
      <c r="W11" s="89"/>
      <c r="X11" s="89"/>
      <c r="Y11" s="89">
        <f t="shared" si="6"/>
        <v>8.2</v>
      </c>
      <c r="Z11" s="89"/>
      <c r="AA11" s="89">
        <f t="shared" si="7"/>
        <v>8.5</v>
      </c>
      <c r="AB11" s="89"/>
      <c r="AC11" s="89">
        <f t="shared" si="8"/>
        <v>8.3</v>
      </c>
      <c r="AD11" s="89"/>
      <c r="AE11" s="89">
        <f t="shared" si="9"/>
        <v>8.4</v>
      </c>
      <c r="AF11" s="89"/>
      <c r="AG11" s="89"/>
      <c r="AH11" s="89"/>
      <c r="AI11" s="89"/>
    </row>
    <row r="12" spans="1:35" ht="30.75">
      <c r="A12" s="60">
        <v>6</v>
      </c>
      <c r="B12" s="152" t="s">
        <v>70</v>
      </c>
      <c r="C12" s="158" t="s">
        <v>66</v>
      </c>
      <c r="D12" s="75">
        <v>7.9</v>
      </c>
      <c r="E12" s="75">
        <v>7.8</v>
      </c>
      <c r="F12" s="75">
        <v>8.2</v>
      </c>
      <c r="G12" s="75">
        <v>8.3</v>
      </c>
      <c r="H12" s="85">
        <f t="shared" si="0"/>
        <v>8.05</v>
      </c>
      <c r="I12" s="90">
        <v>7.7</v>
      </c>
      <c r="J12" s="90">
        <v>8.3</v>
      </c>
      <c r="K12" s="90">
        <v>8.3</v>
      </c>
      <c r="L12" s="90">
        <v>8.3</v>
      </c>
      <c r="M12" s="86">
        <f t="shared" si="1"/>
        <v>8.3</v>
      </c>
      <c r="N12" s="90">
        <v>4.1</v>
      </c>
      <c r="O12" s="78"/>
      <c r="P12" s="79">
        <f t="shared" si="2"/>
        <v>2.05</v>
      </c>
      <c r="Q12" s="90"/>
      <c r="R12" s="90"/>
      <c r="S12" s="90"/>
      <c r="T12" s="80">
        <f t="shared" si="3"/>
        <v>0</v>
      </c>
      <c r="U12" s="87">
        <f t="shared" si="4"/>
        <v>18.400000000000002</v>
      </c>
      <c r="V12" s="82">
        <f t="shared" si="5"/>
        <v>3</v>
      </c>
      <c r="W12" s="89"/>
      <c r="X12" s="89"/>
      <c r="Y12" s="89">
        <f t="shared" si="6"/>
        <v>7.8</v>
      </c>
      <c r="Z12" s="89"/>
      <c r="AA12" s="89">
        <f t="shared" si="7"/>
        <v>8.3</v>
      </c>
      <c r="AB12" s="89"/>
      <c r="AC12" s="89">
        <f t="shared" si="8"/>
        <v>7.7</v>
      </c>
      <c r="AD12" s="89"/>
      <c r="AE12" s="89">
        <f t="shared" si="9"/>
        <v>8.3</v>
      </c>
      <c r="AF12" s="89"/>
      <c r="AG12" s="89"/>
      <c r="AH12" s="89"/>
      <c r="AI12" s="89"/>
    </row>
    <row r="13" spans="1:35" ht="30.75">
      <c r="A13" s="60">
        <v>8</v>
      </c>
      <c r="B13" s="162" t="s">
        <v>72</v>
      </c>
      <c r="C13" s="162" t="s">
        <v>73</v>
      </c>
      <c r="D13" s="75">
        <v>8.2</v>
      </c>
      <c r="E13" s="75">
        <v>7.9</v>
      </c>
      <c r="F13" s="75">
        <v>7.9</v>
      </c>
      <c r="G13" s="75">
        <v>8.3</v>
      </c>
      <c r="H13" s="85">
        <f t="shared" si="0"/>
        <v>8.049999999999999</v>
      </c>
      <c r="I13" s="75">
        <v>8.4</v>
      </c>
      <c r="J13" s="75">
        <v>8.3</v>
      </c>
      <c r="K13" s="75">
        <v>8.1</v>
      </c>
      <c r="L13" s="75">
        <v>8.3</v>
      </c>
      <c r="M13" s="86">
        <f t="shared" si="1"/>
        <v>8.300000000000004</v>
      </c>
      <c r="N13" s="78">
        <v>4.1</v>
      </c>
      <c r="O13" s="78"/>
      <c r="P13" s="79">
        <f t="shared" si="2"/>
        <v>2.05</v>
      </c>
      <c r="Q13" s="75"/>
      <c r="R13" s="75"/>
      <c r="S13" s="75"/>
      <c r="T13" s="80">
        <f t="shared" si="3"/>
        <v>0</v>
      </c>
      <c r="U13" s="87">
        <f t="shared" si="4"/>
        <v>18.400000000000002</v>
      </c>
      <c r="V13" s="82">
        <f t="shared" si="5"/>
        <v>3</v>
      </c>
      <c r="W13" s="89"/>
      <c r="X13" s="89"/>
      <c r="Y13" s="89">
        <f t="shared" si="6"/>
        <v>7.9</v>
      </c>
      <c r="Z13" s="89"/>
      <c r="AA13" s="89">
        <f t="shared" si="7"/>
        <v>8.3</v>
      </c>
      <c r="AB13" s="89"/>
      <c r="AC13" s="89">
        <f t="shared" si="8"/>
        <v>8.1</v>
      </c>
      <c r="AD13" s="89"/>
      <c r="AE13" s="89">
        <f t="shared" si="9"/>
        <v>8.4</v>
      </c>
      <c r="AF13" s="89"/>
      <c r="AG13" s="89"/>
      <c r="AH13" s="89"/>
      <c r="AI13" s="89"/>
    </row>
    <row r="14" spans="1:35" ht="30.75">
      <c r="A14" s="60">
        <v>2</v>
      </c>
      <c r="B14" s="152" t="s">
        <v>65</v>
      </c>
      <c r="C14" s="160" t="s">
        <v>66</v>
      </c>
      <c r="D14" s="75">
        <v>7.9</v>
      </c>
      <c r="E14" s="75">
        <v>7.8</v>
      </c>
      <c r="F14" s="75">
        <v>8.1</v>
      </c>
      <c r="G14" s="75">
        <v>8.2</v>
      </c>
      <c r="H14" s="85">
        <f t="shared" si="0"/>
        <v>7.999999999999998</v>
      </c>
      <c r="I14" s="75">
        <v>8</v>
      </c>
      <c r="J14" s="75">
        <v>8.2</v>
      </c>
      <c r="K14" s="75">
        <v>8.3</v>
      </c>
      <c r="L14" s="75">
        <v>8.1</v>
      </c>
      <c r="M14" s="86">
        <f t="shared" si="1"/>
        <v>8.15</v>
      </c>
      <c r="N14" s="78">
        <v>4</v>
      </c>
      <c r="O14" s="78"/>
      <c r="P14" s="79">
        <f t="shared" si="2"/>
        <v>2</v>
      </c>
      <c r="Q14" s="75"/>
      <c r="R14" s="75"/>
      <c r="S14" s="75"/>
      <c r="T14" s="80">
        <f t="shared" si="3"/>
        <v>0</v>
      </c>
      <c r="U14" s="87">
        <f t="shared" si="4"/>
        <v>18.15</v>
      </c>
      <c r="V14" s="82">
        <f t="shared" si="5"/>
        <v>5</v>
      </c>
      <c r="W14" s="89"/>
      <c r="X14" s="89"/>
      <c r="Y14" s="89">
        <f t="shared" si="6"/>
        <v>7.8</v>
      </c>
      <c r="Z14" s="89"/>
      <c r="AA14" s="89">
        <f t="shared" si="7"/>
        <v>8.2</v>
      </c>
      <c r="AB14" s="89"/>
      <c r="AC14" s="89">
        <f t="shared" si="8"/>
        <v>8</v>
      </c>
      <c r="AD14" s="89"/>
      <c r="AE14" s="89">
        <f t="shared" si="9"/>
        <v>8.3</v>
      </c>
      <c r="AF14" s="89"/>
      <c r="AG14" s="89"/>
      <c r="AH14" s="89"/>
      <c r="AI14" s="89"/>
    </row>
    <row r="15" spans="1:35" ht="30.75">
      <c r="A15" s="60">
        <v>4</v>
      </c>
      <c r="B15" s="154" t="s">
        <v>68</v>
      </c>
      <c r="C15" s="155" t="s">
        <v>50</v>
      </c>
      <c r="D15" s="75">
        <v>8</v>
      </c>
      <c r="E15" s="75">
        <v>8.2</v>
      </c>
      <c r="F15" s="75">
        <v>8</v>
      </c>
      <c r="G15" s="75">
        <v>8.2</v>
      </c>
      <c r="H15" s="85">
        <f t="shared" si="0"/>
        <v>8.1</v>
      </c>
      <c r="I15" s="75">
        <v>7.9</v>
      </c>
      <c r="J15" s="75">
        <v>7.9</v>
      </c>
      <c r="K15" s="75">
        <v>8.1</v>
      </c>
      <c r="L15" s="75">
        <v>8</v>
      </c>
      <c r="M15" s="86">
        <f t="shared" si="1"/>
        <v>7.95</v>
      </c>
      <c r="N15" s="78">
        <v>4.1</v>
      </c>
      <c r="O15" s="78"/>
      <c r="P15" s="79">
        <f t="shared" si="2"/>
        <v>2.05</v>
      </c>
      <c r="Q15" s="75"/>
      <c r="R15" s="75"/>
      <c r="S15" s="75"/>
      <c r="T15" s="80">
        <f t="shared" si="3"/>
        <v>0</v>
      </c>
      <c r="U15" s="87">
        <f t="shared" si="4"/>
        <v>18.1</v>
      </c>
      <c r="V15" s="82">
        <f t="shared" si="5"/>
        <v>6</v>
      </c>
      <c r="W15" s="89"/>
      <c r="X15" s="89"/>
      <c r="Y15" s="89">
        <f t="shared" si="6"/>
        <v>8</v>
      </c>
      <c r="Z15" s="89"/>
      <c r="AA15" s="89">
        <f t="shared" si="7"/>
        <v>8.2</v>
      </c>
      <c r="AB15" s="89"/>
      <c r="AC15" s="89">
        <f t="shared" si="8"/>
        <v>7.9</v>
      </c>
      <c r="AD15" s="89"/>
      <c r="AE15" s="89">
        <f t="shared" si="9"/>
        <v>8.1</v>
      </c>
      <c r="AF15" s="89"/>
      <c r="AG15" s="89"/>
      <c r="AH15" s="89"/>
      <c r="AI15" s="89"/>
    </row>
    <row r="16" spans="1:35" ht="30.75">
      <c r="A16" s="60">
        <v>1</v>
      </c>
      <c r="B16" s="133" t="s">
        <v>63</v>
      </c>
      <c r="C16" s="133" t="s">
        <v>64</v>
      </c>
      <c r="D16" s="75">
        <v>7.8</v>
      </c>
      <c r="E16" s="75">
        <v>7.7</v>
      </c>
      <c r="F16" s="75">
        <v>7.8</v>
      </c>
      <c r="G16" s="75">
        <v>8</v>
      </c>
      <c r="H16" s="85">
        <f t="shared" si="0"/>
        <v>7.800000000000001</v>
      </c>
      <c r="I16" s="75">
        <v>7.8</v>
      </c>
      <c r="J16" s="75">
        <v>8.1</v>
      </c>
      <c r="K16" s="75">
        <v>7.9</v>
      </c>
      <c r="L16" s="75">
        <v>8.2</v>
      </c>
      <c r="M16" s="86">
        <f t="shared" si="1"/>
        <v>7.999999999999998</v>
      </c>
      <c r="N16" s="78">
        <v>4.1</v>
      </c>
      <c r="O16" s="78"/>
      <c r="P16" s="79">
        <f t="shared" si="2"/>
        <v>2.05</v>
      </c>
      <c r="Q16" s="84"/>
      <c r="R16" s="84"/>
      <c r="S16" s="91"/>
      <c r="T16" s="80">
        <f t="shared" si="3"/>
        <v>0</v>
      </c>
      <c r="U16" s="87">
        <f t="shared" si="4"/>
        <v>17.849999999999998</v>
      </c>
      <c r="V16" s="82">
        <v>7</v>
      </c>
      <c r="W16" s="89"/>
      <c r="X16" s="89"/>
      <c r="Y16" s="89">
        <f>MIN(D16,E16,F16,G16)</f>
        <v>7.7</v>
      </c>
      <c r="Z16" s="89"/>
      <c r="AA16" s="89">
        <f>MAX(D16,E16,F16,G16)</f>
        <v>8</v>
      </c>
      <c r="AB16" s="89"/>
      <c r="AC16" s="89">
        <f>MIN(I16,J16,K16,L16)</f>
        <v>7.8</v>
      </c>
      <c r="AD16" s="89"/>
      <c r="AE16" s="89">
        <f>MAX(I16,J16,K16,L16)</f>
        <v>8.2</v>
      </c>
      <c r="AF16" s="89"/>
      <c r="AG16" s="89"/>
      <c r="AH16" s="89"/>
      <c r="AI16" s="89"/>
    </row>
    <row r="17" spans="1:35" ht="30.75">
      <c r="A17" s="60">
        <v>3</v>
      </c>
      <c r="B17" s="150" t="s">
        <v>67</v>
      </c>
      <c r="C17" s="133" t="s">
        <v>64</v>
      </c>
      <c r="D17" s="75">
        <v>7.7</v>
      </c>
      <c r="E17" s="75">
        <v>7.6</v>
      </c>
      <c r="F17" s="75">
        <v>7.7</v>
      </c>
      <c r="G17" s="75">
        <v>8.1</v>
      </c>
      <c r="H17" s="85">
        <f t="shared" si="0"/>
        <v>7.7</v>
      </c>
      <c r="I17" s="75">
        <v>7.5</v>
      </c>
      <c r="J17" s="75">
        <v>8.3</v>
      </c>
      <c r="K17" s="75">
        <v>8</v>
      </c>
      <c r="L17" s="75">
        <v>8.2</v>
      </c>
      <c r="M17" s="86">
        <f t="shared" si="1"/>
        <v>8.1</v>
      </c>
      <c r="N17" s="78">
        <v>4.1</v>
      </c>
      <c r="O17" s="78"/>
      <c r="P17" s="79">
        <f t="shared" si="2"/>
        <v>2.05</v>
      </c>
      <c r="Q17" s="75"/>
      <c r="R17" s="75"/>
      <c r="S17" s="75"/>
      <c r="T17" s="80">
        <f t="shared" si="3"/>
        <v>0</v>
      </c>
      <c r="U17" s="87">
        <f t="shared" si="4"/>
        <v>17.85</v>
      </c>
      <c r="V17" s="82">
        <v>8</v>
      </c>
      <c r="W17" s="89"/>
      <c r="X17" s="89"/>
      <c r="Y17" s="89">
        <f>MIN(D17,E17,F17,G17)</f>
        <v>7.6</v>
      </c>
      <c r="Z17" s="89"/>
      <c r="AA17" s="89">
        <f>MAX(D17,E17,F17,G17)</f>
        <v>8.1</v>
      </c>
      <c r="AB17" s="89"/>
      <c r="AC17" s="89">
        <f>MIN(I17,J17,K17,L17)</f>
        <v>7.5</v>
      </c>
      <c r="AD17" s="89"/>
      <c r="AE17" s="89">
        <f>MAX(I17,J17,K17,L17)</f>
        <v>8.3</v>
      </c>
      <c r="AF17" s="89"/>
      <c r="AG17" s="89"/>
      <c r="AH17" s="89"/>
      <c r="AI17" s="89"/>
    </row>
    <row r="18" spans="1:35" ht="13.5">
      <c r="A18" s="124"/>
      <c r="B18" s="198" t="s">
        <v>20</v>
      </c>
      <c r="C18" s="198"/>
      <c r="D18" s="8"/>
      <c r="E18" s="8"/>
      <c r="F18" s="8"/>
      <c r="G18" s="8"/>
      <c r="H18" s="20" t="s">
        <v>33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9"/>
      <c r="X18" s="89"/>
      <c r="Y18" s="89" t="e">
        <f>MIN(#REF!,#REF!,#REF!,#REF!)</f>
        <v>#REF!</v>
      </c>
      <c r="Z18" s="89"/>
      <c r="AA18" s="89" t="e">
        <f>MAX(#REF!,#REF!,#REF!,#REF!)</f>
        <v>#REF!</v>
      </c>
      <c r="AB18" s="89"/>
      <c r="AC18" s="89" t="e">
        <f>MIN(#REF!,#REF!,#REF!,#REF!)</f>
        <v>#REF!</v>
      </c>
      <c r="AD18" s="89"/>
      <c r="AE18" s="89" t="e">
        <f>MAX(#REF!,#REF!,#REF!,#REF!)</f>
        <v>#REF!</v>
      </c>
      <c r="AF18" s="89"/>
      <c r="AG18" s="89"/>
      <c r="AH18" s="89"/>
      <c r="AI18" s="89"/>
    </row>
    <row r="19" spans="1:35" ht="13.5">
      <c r="A19" s="124"/>
      <c r="B19" s="146"/>
      <c r="C19" s="146"/>
      <c r="D19" s="8"/>
      <c r="E19" s="8"/>
      <c r="F19" s="8"/>
      <c r="G19" s="8"/>
      <c r="H19" s="2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9"/>
      <c r="X19" s="89"/>
      <c r="Y19" s="89" t="e">
        <f>MIN(#REF!,#REF!,#REF!,#REF!)</f>
        <v>#REF!</v>
      </c>
      <c r="Z19" s="89"/>
      <c r="AA19" s="89" t="e">
        <f>MAX(#REF!,#REF!,#REF!,#REF!)</f>
        <v>#REF!</v>
      </c>
      <c r="AB19" s="89"/>
      <c r="AC19" s="89" t="e">
        <f>MIN(#REF!,#REF!,#REF!,#REF!)</f>
        <v>#REF!</v>
      </c>
      <c r="AD19" s="89"/>
      <c r="AE19" s="89" t="e">
        <f>MAX(#REF!,#REF!,#REF!,#REF!)</f>
        <v>#REF!</v>
      </c>
      <c r="AF19" s="89"/>
      <c r="AG19" s="89"/>
      <c r="AH19" s="89"/>
      <c r="AI19" s="89"/>
    </row>
    <row r="20" spans="1:35" ht="13.5">
      <c r="A20" s="106"/>
      <c r="B20" s="30" t="s">
        <v>24</v>
      </c>
      <c r="C20" s="8"/>
      <c r="D20" s="8"/>
      <c r="E20" s="8"/>
      <c r="F20" s="8"/>
      <c r="G20" s="8"/>
      <c r="H20" s="20" t="s">
        <v>39</v>
      </c>
      <c r="I20" s="8"/>
      <c r="J20" s="8"/>
      <c r="K20" s="8" t="s">
        <v>22</v>
      </c>
      <c r="W20" s="89"/>
      <c r="X20" s="89"/>
      <c r="Y20" s="89" t="e">
        <f>MIN(#REF!,#REF!,#REF!,#REF!)</f>
        <v>#REF!</v>
      </c>
      <c r="Z20" s="89"/>
      <c r="AA20" s="89" t="e">
        <f>MAX(#REF!,#REF!,#REF!,#REF!)</f>
        <v>#REF!</v>
      </c>
      <c r="AB20" s="89"/>
      <c r="AC20" s="89" t="e">
        <f>MIN(#REF!,#REF!,#REF!,#REF!)</f>
        <v>#REF!</v>
      </c>
      <c r="AD20" s="89"/>
      <c r="AE20" s="89" t="e">
        <f>MAX(#REF!,#REF!,#REF!,#REF!)</f>
        <v>#REF!</v>
      </c>
      <c r="AF20" s="89"/>
      <c r="AG20" s="89"/>
      <c r="AH20" s="89"/>
      <c r="AI20" s="89"/>
    </row>
    <row r="21" spans="1:35" ht="12.75">
      <c r="A21" s="106"/>
      <c r="B21" s="31"/>
      <c r="W21" s="89"/>
      <c r="X21" s="89"/>
      <c r="Y21" s="89" t="e">
        <f>MIN(#REF!,#REF!,#REF!,#REF!)</f>
        <v>#REF!</v>
      </c>
      <c r="Z21" s="89"/>
      <c r="AA21" s="89" t="e">
        <f>MAX(#REF!,#REF!,#REF!,#REF!)</f>
        <v>#REF!</v>
      </c>
      <c r="AB21" s="89"/>
      <c r="AC21" s="89" t="e">
        <f>MIN(#REF!,#REF!,#REF!,#REF!)</f>
        <v>#REF!</v>
      </c>
      <c r="AD21" s="89"/>
      <c r="AE21" s="89" t="e">
        <f>MAX(#REF!,#REF!,#REF!,#REF!)</f>
        <v>#REF!</v>
      </c>
      <c r="AF21" s="89"/>
      <c r="AG21" s="89"/>
      <c r="AH21" s="89"/>
      <c r="AI21" s="89"/>
    </row>
    <row r="22" spans="23:35" ht="12.75">
      <c r="W22" s="89"/>
      <c r="X22" s="89"/>
      <c r="Y22" s="89" t="e">
        <f>MIN(#REF!,#REF!,#REF!,#REF!)</f>
        <v>#REF!</v>
      </c>
      <c r="Z22" s="89"/>
      <c r="AA22" s="89" t="e">
        <f>MAX(#REF!,#REF!,#REF!,#REF!)</f>
        <v>#REF!</v>
      </c>
      <c r="AB22" s="89"/>
      <c r="AC22" s="89" t="e">
        <f>MIN(#REF!,#REF!,#REF!,#REF!)</f>
        <v>#REF!</v>
      </c>
      <c r="AD22" s="89"/>
      <c r="AE22" s="89" t="e">
        <f>MAX(#REF!,#REF!,#REF!,#REF!)</f>
        <v>#REF!</v>
      </c>
      <c r="AF22" s="89"/>
      <c r="AG22" s="89"/>
      <c r="AH22" s="89"/>
      <c r="AI22" s="89"/>
    </row>
    <row r="23" spans="33:35" ht="12.75">
      <c r="AG23" s="2"/>
      <c r="AH23" s="2"/>
      <c r="AI23" s="2"/>
    </row>
    <row r="24" spans="33:35" ht="12.75">
      <c r="AG24" s="2"/>
      <c r="AH24" s="2"/>
      <c r="AI24" s="2"/>
    </row>
    <row r="25" spans="33:35" ht="12.75">
      <c r="AG25" s="2"/>
      <c r="AH25" s="2"/>
      <c r="AI25" s="2"/>
    </row>
    <row r="26" spans="33:35" ht="12.75">
      <c r="AG26" s="2"/>
      <c r="AH26" s="2"/>
      <c r="AI26" s="2"/>
    </row>
  </sheetData>
  <sheetProtection/>
  <mergeCells count="6">
    <mergeCell ref="D8:H8"/>
    <mergeCell ref="I8:M8"/>
    <mergeCell ref="N8:P8"/>
    <mergeCell ref="Q8:T8"/>
    <mergeCell ref="V8:V9"/>
    <mergeCell ref="B18:C18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user</cp:lastModifiedBy>
  <cp:lastPrinted>2019-12-08T09:56:38Z</cp:lastPrinted>
  <dcterms:created xsi:type="dcterms:W3CDTF">2008-01-11T09:46:48Z</dcterms:created>
  <dcterms:modified xsi:type="dcterms:W3CDTF">2019-12-08T12:28:17Z</dcterms:modified>
  <cp:category/>
  <cp:version/>
  <cp:contentType/>
  <cp:contentStatus/>
</cp:coreProperties>
</file>