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9720" windowHeight="7320"/>
  </bookViews>
  <sheets>
    <sheet name="призеры" sheetId="3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xlnm.Print_Area" localSheetId="0">призеры!$A$1:$I$84</definedName>
  </definedNames>
  <calcPr calcId="124519"/>
</workbook>
</file>

<file path=xl/calcChain.xml><?xml version="1.0" encoding="utf-8"?>
<calcChain xmlns="http://schemas.openxmlformats.org/spreadsheetml/2006/main">
  <c r="C75" i="3"/>
  <c r="D75"/>
  <c r="E75"/>
  <c r="F75"/>
  <c r="G75"/>
  <c r="H75"/>
  <c r="C76"/>
  <c r="D76"/>
  <c r="E76"/>
  <c r="F76"/>
  <c r="G76"/>
  <c r="H76"/>
  <c r="C68"/>
  <c r="D68"/>
  <c r="E68"/>
  <c r="F68"/>
  <c r="G68"/>
  <c r="H68"/>
  <c r="C69"/>
  <c r="D69"/>
  <c r="E69"/>
  <c r="F69"/>
  <c r="G69"/>
  <c r="H69"/>
  <c r="C61"/>
  <c r="D61"/>
  <c r="E61"/>
  <c r="F61"/>
  <c r="G61"/>
  <c r="H61"/>
  <c r="C62"/>
  <c r="D62"/>
  <c r="E62"/>
  <c r="F62"/>
  <c r="G62"/>
  <c r="H62"/>
  <c r="C54"/>
  <c r="D54"/>
  <c r="E54"/>
  <c r="F54"/>
  <c r="G54"/>
  <c r="H54"/>
  <c r="C55"/>
  <c r="D55"/>
  <c r="E55"/>
  <c r="F55"/>
  <c r="G55"/>
  <c r="H55"/>
  <c r="C47"/>
  <c r="D47"/>
  <c r="E47"/>
  <c r="F47"/>
  <c r="G47"/>
  <c r="H47"/>
  <c r="C48"/>
  <c r="D48"/>
  <c r="E48"/>
  <c r="F48"/>
  <c r="G48"/>
  <c r="H48"/>
  <c r="C40"/>
  <c r="D40"/>
  <c r="E40"/>
  <c r="F40"/>
  <c r="G40"/>
  <c r="H40"/>
  <c r="C41"/>
  <c r="D41"/>
  <c r="E41"/>
  <c r="F41"/>
  <c r="G41"/>
  <c r="H41"/>
  <c r="C33"/>
  <c r="D33"/>
  <c r="E33"/>
  <c r="F33"/>
  <c r="G33"/>
  <c r="H33"/>
  <c r="C34"/>
  <c r="D34"/>
  <c r="E34"/>
  <c r="F34"/>
  <c r="G34"/>
  <c r="H34"/>
  <c r="C26"/>
  <c r="D26"/>
  <c r="E26"/>
  <c r="F26"/>
  <c r="G26"/>
  <c r="H26"/>
  <c r="C27"/>
  <c r="D27"/>
  <c r="E27"/>
  <c r="F27"/>
  <c r="G27"/>
  <c r="H27"/>
  <c r="G19" l="1"/>
  <c r="G20"/>
  <c r="H19" l="1"/>
  <c r="C19"/>
  <c r="E19"/>
  <c r="D19"/>
  <c r="E20"/>
  <c r="D20"/>
  <c r="C20"/>
  <c r="H20"/>
  <c r="F19" l="1"/>
  <c r="F20"/>
  <c r="C12" l="1"/>
  <c r="D12"/>
  <c r="E12"/>
  <c r="F12"/>
  <c r="G12"/>
  <c r="H12"/>
  <c r="C13"/>
  <c r="D13"/>
  <c r="E13"/>
  <c r="F13"/>
  <c r="G13"/>
  <c r="H13"/>
  <c r="I8"/>
  <c r="A4" l="1"/>
  <c r="A3"/>
  <c r="F81"/>
  <c r="F80"/>
  <c r="F79"/>
  <c r="F78"/>
</calcChain>
</file>

<file path=xl/sharedStrings.xml><?xml version="1.0" encoding="utf-8"?>
<sst xmlns="http://schemas.openxmlformats.org/spreadsheetml/2006/main" count="281" uniqueCount="135">
  <si>
    <t>МЕСТО</t>
  </si>
  <si>
    <t>Ф.И.О</t>
  </si>
  <si>
    <t>Дата рожд., разряд</t>
  </si>
  <si>
    <t>Тренер</t>
  </si>
  <si>
    <t>1</t>
  </si>
  <si>
    <t>2</t>
  </si>
  <si>
    <t>3</t>
  </si>
  <si>
    <t>ВСЕРОССИЙСКАЯ ФЕДЕРАЦИЯ САМБО</t>
  </si>
  <si>
    <t>5</t>
  </si>
  <si>
    <t>6</t>
  </si>
  <si>
    <t>Нариманов ТА Ходорев АН</t>
  </si>
  <si>
    <t>округ</t>
  </si>
  <si>
    <t>субъект, город, ведомство</t>
  </si>
  <si>
    <t>Гл. судья, судья ВК</t>
  </si>
  <si>
    <t>Гл. секретарь, судья ВК</t>
  </si>
  <si>
    <t>СПИСОК ПРИЗЕРОВ ЮНОШИ</t>
  </si>
  <si>
    <t>65 кг</t>
  </si>
  <si>
    <t>СЕДРАКЯН Армен Давидович</t>
  </si>
  <si>
    <t>30.12.05, 2</t>
  </si>
  <si>
    <t>Алт.кр</t>
  </si>
  <si>
    <t>Бийск</t>
  </si>
  <si>
    <t>Шалюта П.В. Паринова Т.В.</t>
  </si>
  <si>
    <t>БУЧНЕВ Савелий Алексеевич</t>
  </si>
  <si>
    <t>05.12.04, 2</t>
  </si>
  <si>
    <t>КДЮСШ</t>
  </si>
  <si>
    <t>Чекарев С.В.</t>
  </si>
  <si>
    <t>Евстигнеев Артем Андреевич</t>
  </si>
  <si>
    <t xml:space="preserve"> 03.10.04, 2</t>
  </si>
  <si>
    <t>Тюкин С.Г. Жданов В.В.</t>
  </si>
  <si>
    <t>ВЕРЯСКИН Александр</t>
  </si>
  <si>
    <t>21.07.05, 2</t>
  </si>
  <si>
    <t>Олимпия</t>
  </si>
  <si>
    <t>Коротеев А.Ю.</t>
  </si>
  <si>
    <t>38 кг</t>
  </si>
  <si>
    <t>35 кг</t>
  </si>
  <si>
    <t>ЛИПОВ Захар Владимирович</t>
  </si>
  <si>
    <t>24.08.06, 2</t>
  </si>
  <si>
    <t>Метелица</t>
  </si>
  <si>
    <t>Будьков  Д.В.</t>
  </si>
  <si>
    <t>ВЕДЕНЕЕВ Константин Александрович</t>
  </si>
  <si>
    <t>08.08.05, 2</t>
  </si>
  <si>
    <t>Гаврилов В.В, Кайгородов О.С. Теренин П.В.</t>
  </si>
  <si>
    <t>БЕРКОВИЧ Демид Александрович</t>
  </si>
  <si>
    <t>03.12.05, 2</t>
  </si>
  <si>
    <t>Паутов Андрей Сергеевич</t>
  </si>
  <si>
    <t xml:space="preserve"> 22.09.04, 2</t>
  </si>
  <si>
    <t>42 кг</t>
  </si>
  <si>
    <t>МАНЕКИН Артем Станиславович</t>
  </si>
  <si>
    <t>07.01.04, 2</t>
  </si>
  <si>
    <t>Павлов А.Е.</t>
  </si>
  <si>
    <t>Назаретян Владислав Арташесович</t>
  </si>
  <si>
    <t xml:space="preserve"> 18.03.05, 2</t>
  </si>
  <si>
    <t>СЛАЩЕВ Павел Александрович</t>
  </si>
  <si>
    <t>03.10.05, 2</t>
  </si>
  <si>
    <t xml:space="preserve">Шипуново </t>
  </si>
  <si>
    <t>Шаталов В.Н.</t>
  </si>
  <si>
    <t>ГАПОЯН Гвитон Араевич</t>
  </si>
  <si>
    <t>19.08.05, 2</t>
  </si>
  <si>
    <t>46 кг</t>
  </si>
  <si>
    <t>КУРБАТОВ Артем Витальевич</t>
  </si>
  <si>
    <t>10.04.05, 2</t>
  </si>
  <si>
    <t>Попков Иван Денисович</t>
  </si>
  <si>
    <t xml:space="preserve"> 22.03.05, 2</t>
  </si>
  <si>
    <t>ЖУРАВЛЕВ Дмитрий Александрович</t>
  </si>
  <si>
    <t>18.05.06, 2</t>
  </si>
  <si>
    <t>Дпш</t>
  </si>
  <si>
    <t>Мордвинов В.Б.</t>
  </si>
  <si>
    <t>МИНЬКО Вадим Сергеевич</t>
  </si>
  <si>
    <t>23.06.04, 0</t>
  </si>
  <si>
    <t xml:space="preserve">Красногорское, , </t>
  </si>
  <si>
    <t>Политов К.В.</t>
  </si>
  <si>
    <t>50 кг</t>
  </si>
  <si>
    <t>ИВАНОВ Вадим Дмитриевич</t>
  </si>
  <si>
    <t>13.07.05, 2</t>
  </si>
  <si>
    <t xml:space="preserve">Даренских Д.А. Штанько Е.Г. </t>
  </si>
  <si>
    <t>ГАЙВОРОНСКИХ Андрей Максимович</t>
  </si>
  <si>
    <t>19.03.04, 2</t>
  </si>
  <si>
    <t>Нутько И.Н. Первов В.И.</t>
  </si>
  <si>
    <t>Лошаков Данил Максимович</t>
  </si>
  <si>
    <t>ГРЕЧУШКИН Тимур Вячеславович</t>
  </si>
  <si>
    <t>17.07.04, 2</t>
  </si>
  <si>
    <t>54 кг</t>
  </si>
  <si>
    <t>ДРУЖИНИН Денис Иванович</t>
  </si>
  <si>
    <t>10.01.05, 1</t>
  </si>
  <si>
    <t>ЕФИШЕВ Андрей</t>
  </si>
  <si>
    <t>26.11.04, 2</t>
  </si>
  <si>
    <t>Куликов В.М.</t>
  </si>
  <si>
    <t>ГОЛОМОЛЗИН Никита Игоревич</t>
  </si>
  <si>
    <t>15.01.04, 0</t>
  </si>
  <si>
    <t>ЧУРСИН Данил Сергеевич</t>
  </si>
  <si>
    <t>15.05.05, 0</t>
  </si>
  <si>
    <t xml:space="preserve">Бийск, , </t>
  </si>
  <si>
    <t>Первов В.И. Трескин С.М.</t>
  </si>
  <si>
    <t>59 кг</t>
  </si>
  <si>
    <t>ТАТАРСКИХ Семен Сергеевич</t>
  </si>
  <si>
    <t>20.05.04, 2</t>
  </si>
  <si>
    <t>ЛОМАЕВ Максим Владимирович</t>
  </si>
  <si>
    <t>07.02.04, 2</t>
  </si>
  <si>
    <t>Чекарев А.В.</t>
  </si>
  <si>
    <t>ЖДАНОВ Роман Артемович</t>
  </si>
  <si>
    <t>21.04.05, 2</t>
  </si>
  <si>
    <t>Середа В.В.</t>
  </si>
  <si>
    <t>ГОРШКОВ Артем Юрьевич</t>
  </si>
  <si>
    <t>16.09.04, 2</t>
  </si>
  <si>
    <t>ДЕМКИН Дмитрий Андреевич</t>
  </si>
  <si>
    <t>18.03.04, 2</t>
  </si>
  <si>
    <t>Захаров А.В.</t>
  </si>
  <si>
    <t>ПАВЛОВ Никита Сергеевич</t>
  </si>
  <si>
    <t>29.05.04, 0</t>
  </si>
  <si>
    <t xml:space="preserve">Мамонтово, , </t>
  </si>
  <si>
    <t>Косилов А.А.</t>
  </si>
  <si>
    <t>СИЛИН Максим Андреевич</t>
  </si>
  <si>
    <t>03.06.04, 2</t>
  </si>
  <si>
    <t>Евтушенко Д. Демьяненко С.</t>
  </si>
  <si>
    <t>РУССКИХ Кирилл Павлович</t>
  </si>
  <si>
    <t>25.05.04, 2</t>
  </si>
  <si>
    <t>71 кг</t>
  </si>
  <si>
    <t>ТУКСУМБАЕВ Артем Александрович</t>
  </si>
  <si>
    <t>12.05.04, 0</t>
  </si>
  <si>
    <t>КОРОВИН Михаил Андреевич</t>
  </si>
  <si>
    <t>16.02.04, 2</t>
  </si>
  <si>
    <t>РЕДЬКИН Кирилл</t>
  </si>
  <si>
    <t>09.08.04, 2</t>
  </si>
  <si>
    <t>ЦВЕТКОВ Андрей алексеевич</t>
  </si>
  <si>
    <t>27.03.04, 2</t>
  </si>
  <si>
    <t>св 71 кг</t>
  </si>
  <si>
    <t>БОГДАНОВ Максим Анатольевич</t>
  </si>
  <si>
    <t>09.01.04, 2</t>
  </si>
  <si>
    <t>БИРЮКОВ Максим Олегович</t>
  </si>
  <si>
    <t>29.06.04, 0</t>
  </si>
  <si>
    <t>ДИТЯТЬЕВ Виталий Владимирович</t>
  </si>
  <si>
    <t>12.09.04, 2</t>
  </si>
  <si>
    <t>СКИФ</t>
  </si>
  <si>
    <t>ДАНЧЕНКО Кирилл Сергеевич</t>
  </si>
  <si>
    <t>08.01.05, 2</t>
  </si>
</sst>
</file>

<file path=xl/styles.xml><?xml version="1.0" encoding="utf-8"?>
<styleSheet xmlns="http://schemas.openxmlformats.org/spreadsheetml/2006/main">
  <fonts count="15">
    <font>
      <sz val="10"/>
      <name val="Arial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2"/>
      <name val="Arial Narrow"/>
      <family val="2"/>
      <charset val="204"/>
    </font>
    <font>
      <sz val="12"/>
      <name val="Arial Narrow"/>
      <family val="2"/>
      <charset val="204"/>
    </font>
    <font>
      <b/>
      <sz val="12"/>
      <name val="Arial"/>
      <family val="2"/>
      <charset val="204"/>
    </font>
    <font>
      <b/>
      <sz val="16"/>
      <color indexed="10"/>
      <name val="CyrillicOld"/>
    </font>
    <font>
      <sz val="10"/>
      <name val="Arial"/>
      <family val="2"/>
      <charset val="204"/>
    </font>
    <font>
      <b/>
      <sz val="20"/>
      <name val="Arial"/>
      <family val="2"/>
      <charset val="204"/>
    </font>
    <font>
      <sz val="9"/>
      <name val="Arial Narrow"/>
      <family val="2"/>
      <charset val="204"/>
    </font>
    <font>
      <sz val="10"/>
      <name val="Arial Cyr"/>
      <charset val="204"/>
    </font>
    <font>
      <sz val="11"/>
      <name val="Arial Narrow"/>
      <family val="2"/>
      <charset val="204"/>
    </font>
    <font>
      <b/>
      <sz val="14"/>
      <name val="Arial Narrow"/>
      <family val="2"/>
      <charset val="204"/>
    </font>
    <font>
      <sz val="9"/>
      <color theme="0"/>
      <name val="Arial Narrow"/>
      <family val="2"/>
      <charset val="204"/>
    </font>
    <font>
      <sz val="10"/>
      <color theme="0"/>
      <name val="Arial Narrow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93">
    <xf numFmtId="0" fontId="0" fillId="0" borderId="0" xfId="0"/>
    <xf numFmtId="0" fontId="0" fillId="0" borderId="0" xfId="0" applyBorder="1"/>
    <xf numFmtId="49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4" fillId="0" borderId="0" xfId="0" applyFont="1" applyBorder="1"/>
    <xf numFmtId="0" fontId="1" fillId="0" borderId="0" xfId="0" applyFont="1" applyBorder="1"/>
    <xf numFmtId="0" fontId="0" fillId="0" borderId="0" xfId="0" applyFill="1"/>
    <xf numFmtId="0" fontId="7" fillId="0" borderId="0" xfId="0" applyFont="1" applyFill="1"/>
    <xf numFmtId="0" fontId="7" fillId="0" borderId="0" xfId="0" applyFont="1" applyFill="1" applyBorder="1"/>
    <xf numFmtId="0" fontId="7" fillId="0" borderId="0" xfId="0" applyFont="1" applyBorder="1"/>
    <xf numFmtId="49" fontId="3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0" fontId="5" fillId="0" borderId="0" xfId="0" applyFont="1" applyFill="1" applyBorder="1"/>
    <xf numFmtId="0" fontId="7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14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4" fontId="1" fillId="0" borderId="0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vertical="center" wrapText="1"/>
    </xf>
    <xf numFmtId="0" fontId="1" fillId="0" borderId="0" xfId="0" applyNumberFormat="1" applyFont="1" applyBorder="1" applyAlignment="1">
      <alignment horizontal="left" vertical="center" wrapText="1"/>
    </xf>
    <xf numFmtId="0" fontId="7" fillId="0" borderId="0" xfId="0" applyNumberFormat="1" applyFont="1" applyFill="1" applyBorder="1"/>
    <xf numFmtId="0" fontId="7" fillId="0" borderId="0" xfId="0" applyNumberFormat="1" applyFont="1" applyFill="1"/>
    <xf numFmtId="0" fontId="4" fillId="0" borderId="0" xfId="0" applyFont="1" applyBorder="1" applyAlignment="1">
      <alignment vertical="top"/>
    </xf>
    <xf numFmtId="0" fontId="3" fillId="0" borderId="0" xfId="0" applyFont="1" applyBorder="1"/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8" fillId="4" borderId="0" xfId="0" applyFont="1" applyFill="1" applyBorder="1" applyAlignment="1">
      <alignment horizontal="center" vertical="center" textRotation="90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vertical="center" wrapText="1"/>
    </xf>
    <xf numFmtId="49" fontId="3" fillId="0" borderId="11" xfId="0" applyNumberFormat="1" applyFont="1" applyFill="1" applyBorder="1" applyAlignment="1">
      <alignment vertical="center" wrapText="1"/>
    </xf>
    <xf numFmtId="49" fontId="3" fillId="0" borderId="16" xfId="0" applyNumberFormat="1" applyFont="1" applyFill="1" applyBorder="1" applyAlignment="1">
      <alignment vertical="center" wrapText="1"/>
    </xf>
    <xf numFmtId="49" fontId="3" fillId="0" borderId="17" xfId="0" applyNumberFormat="1" applyFont="1" applyFill="1" applyBorder="1" applyAlignment="1">
      <alignment vertical="center" wrapText="1"/>
    </xf>
    <xf numFmtId="49" fontId="3" fillId="0" borderId="18" xfId="0" applyNumberFormat="1" applyFont="1" applyFill="1" applyBorder="1" applyAlignment="1">
      <alignment vertical="center" wrapText="1"/>
    </xf>
    <xf numFmtId="0" fontId="1" fillId="0" borderId="19" xfId="0" applyFont="1" applyFill="1" applyBorder="1" applyAlignment="1">
      <alignment vertical="center" wrapText="1"/>
    </xf>
    <xf numFmtId="0" fontId="9" fillId="0" borderId="21" xfId="0" applyFont="1" applyFill="1" applyBorder="1" applyAlignment="1">
      <alignment vertical="center" wrapText="1"/>
    </xf>
    <xf numFmtId="0" fontId="9" fillId="0" borderId="19" xfId="0" applyFont="1" applyFill="1" applyBorder="1" applyAlignment="1">
      <alignment vertical="center" wrapText="1"/>
    </xf>
    <xf numFmtId="49" fontId="3" fillId="0" borderId="14" xfId="0" applyNumberFormat="1" applyFont="1" applyFill="1" applyBorder="1" applyAlignment="1">
      <alignment vertical="center" wrapText="1"/>
    </xf>
    <xf numFmtId="49" fontId="3" fillId="0" borderId="15" xfId="0" applyNumberFormat="1" applyFont="1" applyFill="1" applyBorder="1" applyAlignment="1">
      <alignment vertical="center" wrapText="1"/>
    </xf>
    <xf numFmtId="49" fontId="3" fillId="0" borderId="13" xfId="0" applyNumberFormat="1" applyFont="1" applyFill="1" applyBorder="1" applyAlignment="1">
      <alignment vertical="center" wrapText="1"/>
    </xf>
    <xf numFmtId="49" fontId="3" fillId="0" borderId="5" xfId="0" applyNumberFormat="1" applyFont="1" applyFill="1" applyBorder="1" applyAlignment="1">
      <alignment vertical="center" wrapText="1"/>
    </xf>
    <xf numFmtId="49" fontId="3" fillId="0" borderId="6" xfId="0" applyNumberFormat="1" applyFont="1" applyFill="1" applyBorder="1" applyAlignment="1">
      <alignment vertical="center" wrapText="1"/>
    </xf>
    <xf numFmtId="49" fontId="3" fillId="0" borderId="8" xfId="0" applyNumberFormat="1" applyFont="1" applyFill="1" applyBorder="1" applyAlignment="1">
      <alignment vertical="center" wrapText="1"/>
    </xf>
    <xf numFmtId="0" fontId="9" fillId="0" borderId="21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9" fillId="0" borderId="23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23" xfId="0" applyFont="1" applyFill="1" applyBorder="1" applyAlignment="1">
      <alignment vertical="center" wrapText="1"/>
    </xf>
    <xf numFmtId="0" fontId="1" fillId="0" borderId="23" xfId="0" applyFont="1" applyFill="1" applyBorder="1" applyAlignment="1">
      <alignment vertical="center" wrapText="1"/>
    </xf>
    <xf numFmtId="0" fontId="13" fillId="0" borderId="21" xfId="0" applyFont="1" applyFill="1" applyBorder="1" applyAlignment="1">
      <alignment horizontal="left" vertical="center" wrapText="1"/>
    </xf>
    <xf numFmtId="0" fontId="13" fillId="0" borderId="19" xfId="0" applyFont="1" applyFill="1" applyBorder="1" applyAlignment="1">
      <alignment horizontal="left" vertical="center" wrapText="1"/>
    </xf>
    <xf numFmtId="0" fontId="13" fillId="0" borderId="21" xfId="0" applyFont="1" applyFill="1" applyBorder="1" applyAlignment="1">
      <alignment vertical="center" wrapText="1"/>
    </xf>
    <xf numFmtId="0" fontId="13" fillId="0" borderId="19" xfId="0" applyFont="1" applyFill="1" applyBorder="1" applyAlignment="1">
      <alignment vertical="center" wrapText="1"/>
    </xf>
    <xf numFmtId="0" fontId="14" fillId="0" borderId="19" xfId="0" applyFont="1" applyFill="1" applyBorder="1" applyAlignment="1">
      <alignment vertical="center" wrapText="1"/>
    </xf>
    <xf numFmtId="0" fontId="0" fillId="0" borderId="29" xfId="0" applyBorder="1"/>
    <xf numFmtId="0" fontId="5" fillId="0" borderId="30" xfId="0" applyFont="1" applyFill="1" applyBorder="1"/>
    <xf numFmtId="0" fontId="7" fillId="0" borderId="30" xfId="0" applyFont="1" applyFill="1" applyBorder="1"/>
    <xf numFmtId="0" fontId="7" fillId="0" borderId="30" xfId="0" applyFont="1" applyFill="1" applyBorder="1" applyAlignment="1">
      <alignment horizontal="center" vertical="center"/>
    </xf>
    <xf numFmtId="0" fontId="7" fillId="0" borderId="31" xfId="0" applyNumberFormat="1" applyFont="1" applyFill="1" applyBorder="1"/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49" fontId="2" fillId="0" borderId="24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8" fillId="3" borderId="24" xfId="0" applyFont="1" applyFill="1" applyBorder="1" applyAlignment="1">
      <alignment horizontal="center" vertical="center" textRotation="90"/>
    </xf>
    <xf numFmtId="0" fontId="8" fillId="3" borderId="1" xfId="0" applyFont="1" applyFill="1" applyBorder="1" applyAlignment="1">
      <alignment horizontal="center" vertical="center" textRotation="90"/>
    </xf>
    <xf numFmtId="0" fontId="8" fillId="3" borderId="2" xfId="0" applyFont="1" applyFill="1" applyBorder="1" applyAlignment="1">
      <alignment horizontal="center" vertical="center" textRotation="90"/>
    </xf>
    <xf numFmtId="0" fontId="8" fillId="3" borderId="10" xfId="0" applyFont="1" applyFill="1" applyBorder="1" applyAlignment="1">
      <alignment horizontal="center" vertical="center" textRotation="90"/>
    </xf>
    <xf numFmtId="0" fontId="8" fillId="3" borderId="3" xfId="0" applyFont="1" applyFill="1" applyBorder="1" applyAlignment="1">
      <alignment horizontal="center" vertical="center" textRotation="90"/>
    </xf>
    <xf numFmtId="0" fontId="8" fillId="3" borderId="4" xfId="0" applyFont="1" applyFill="1" applyBorder="1" applyAlignment="1">
      <alignment horizontal="center" vertical="center" textRotation="90"/>
    </xf>
    <xf numFmtId="0" fontId="8" fillId="3" borderId="21" xfId="0" applyFont="1" applyFill="1" applyBorder="1" applyAlignment="1">
      <alignment horizontal="center" vertical="center" textRotation="90"/>
    </xf>
    <xf numFmtId="0" fontId="8" fillId="3" borderId="22" xfId="0" applyFont="1" applyFill="1" applyBorder="1" applyAlignment="1">
      <alignment horizontal="center" vertical="center" textRotation="90"/>
    </xf>
    <xf numFmtId="0" fontId="8" fillId="3" borderId="20" xfId="0" applyFont="1" applyFill="1" applyBorder="1" applyAlignment="1">
      <alignment horizontal="center" vertical="center" textRotation="9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304800</xdr:colOff>
      <xdr:row>0</xdr:row>
      <xdr:rowOff>9525</xdr:rowOff>
    </xdr:from>
    <xdr:to>
      <xdr:col>7</xdr:col>
      <xdr:colOff>762000</xdr:colOff>
      <xdr:row>1</xdr:row>
      <xdr:rowOff>190500</xdr:rowOff>
    </xdr:to>
    <xdr:pic>
      <xdr:nvPicPr>
        <xdr:cNvPr id="1640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848350" y="9525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0</xdr:row>
      <xdr:rowOff>19050</xdr:rowOff>
    </xdr:from>
    <xdr:to>
      <xdr:col>2</xdr:col>
      <xdr:colOff>9525</xdr:colOff>
      <xdr:row>1</xdr:row>
      <xdr:rowOff>200025</xdr:rowOff>
    </xdr:to>
    <xdr:pic>
      <xdr:nvPicPr>
        <xdr:cNvPr id="1641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7200" y="19050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m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65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70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66.xlsm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75.xlsm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72.xlsm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81.xlsm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78.xlsm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87.xlsm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84.xlsm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9;&#1074;87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48.xlsm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9;&#1074;84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42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52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46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56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50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60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55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абочая регистрация"/>
      <sheetName val="регистрация"/>
    </sheetNames>
    <sheetDataSet>
      <sheetData sheetId="0">
        <row r="2">
          <cell r="A2" t="str">
            <v>Региональный турнир по самбо, посвященный Дню Победы среди юношей 2004-2005г.р. на призы Группы компании ТАЛТЭК</v>
          </cell>
        </row>
        <row r="3">
          <cell r="A3" t="str">
            <v>12 мая  2018г.                                                        г.Барнаул</v>
          </cell>
        </row>
        <row r="6">
          <cell r="G6" t="str">
            <v>В.Н. Шаталов</v>
          </cell>
        </row>
        <row r="7">
          <cell r="G7" t="str">
            <v>/Шипуново/</v>
          </cell>
        </row>
        <row r="8">
          <cell r="G8" t="str">
            <v>В.В. Жданов</v>
          </cell>
        </row>
        <row r="9">
          <cell r="G9" t="str">
            <v>/Барнаул/</v>
          </cell>
        </row>
      </sheetData>
      <sheetData sheetId="1"/>
      <sheetData sheetId="2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пр.хода"/>
      <sheetName val="ит.пр"/>
      <sheetName val="кр3"/>
      <sheetName val="кр4"/>
      <sheetName val="кр5"/>
      <sheetName val="кр6"/>
      <sheetName val="кр7"/>
      <sheetName val="пф"/>
    </sheetNames>
    <sheetDataSet>
      <sheetData sheetId="0"/>
      <sheetData sheetId="1"/>
      <sheetData sheetId="2"/>
      <sheetData sheetId="3"/>
      <sheetData sheetId="4"/>
      <sheetData sheetId="5">
        <row r="10">
          <cell r="C10" t="str">
            <v>БРАТЧИН Иван Григорьевич</v>
          </cell>
          <cell r="D10" t="str">
            <v>27.07.04, 2</v>
          </cell>
          <cell r="E10" t="str">
            <v>Алт.кр</v>
          </cell>
          <cell r="F10" t="str">
            <v>Бийск</v>
          </cell>
          <cell r="H10" t="str">
            <v>Середа В.В.</v>
          </cell>
        </row>
        <row r="11">
          <cell r="C11" t="str">
            <v>МЕДВЕДЕВ Олег Викторович</v>
          </cell>
          <cell r="D11" t="str">
            <v>02.01.05, 2</v>
          </cell>
          <cell r="E11" t="str">
            <v>Алт.кр</v>
          </cell>
          <cell r="F11" t="str">
            <v>Олимпия</v>
          </cell>
          <cell r="H11" t="str">
            <v>Коротеев А.Ю.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ит.пр"/>
      <sheetName val="пр.хода"/>
      <sheetName val="кр3"/>
      <sheetName val="кр4"/>
      <sheetName val="кр5"/>
      <sheetName val="кр6"/>
      <sheetName val="пф"/>
    </sheetNames>
    <sheetDataSet>
      <sheetData sheetId="0"/>
      <sheetData sheetId="1"/>
      <sheetData sheetId="2"/>
      <sheetData sheetId="3"/>
      <sheetData sheetId="4">
        <row r="6">
          <cell r="C6" t="str">
            <v>ЕЛИСЕЕНКО Виталий Юрьевич</v>
          </cell>
        </row>
        <row r="10">
          <cell r="C10" t="str">
            <v>АНОСОВ Данила Андреевич</v>
          </cell>
          <cell r="D10" t="str">
            <v>12.09.00, 1</v>
          </cell>
          <cell r="E10" t="str">
            <v>СФО</v>
          </cell>
          <cell r="F10" t="str">
            <v>Алтайский, Спарта, МО</v>
          </cell>
          <cell r="H10" t="str">
            <v>Белин Д.С.</v>
          </cell>
        </row>
        <row r="11">
          <cell r="C11" t="str">
            <v>ПЕТРИЩЕВ Николай Дмитриевич</v>
          </cell>
          <cell r="D11" t="str">
            <v>13.09.02, 1</v>
          </cell>
          <cell r="E11" t="str">
            <v>СФО</v>
          </cell>
          <cell r="F11" t="str">
            <v>Алтайский, Спарта, МО</v>
          </cell>
          <cell r="H11" t="str">
            <v>Белин Д.С.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ит.пр"/>
      <sheetName val="пр.хода"/>
      <sheetName val="кр3"/>
      <sheetName val="кр4"/>
      <sheetName val="кр5"/>
      <sheetName val="кр6"/>
      <sheetName val="пф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C6" t="str">
            <v>ВАЛИЕВ Рустам Алиджонович</v>
          </cell>
        </row>
        <row r="10">
          <cell r="G10">
            <v>0</v>
          </cell>
        </row>
        <row r="11">
          <cell r="G11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ит.пр"/>
      <sheetName val="пр.хода"/>
      <sheetName val="кр3"/>
      <sheetName val="кр4"/>
      <sheetName val="кр5"/>
      <sheetName val="кр6"/>
      <sheetName val="пф"/>
    </sheetNames>
    <sheetDataSet>
      <sheetData sheetId="0"/>
      <sheetData sheetId="1"/>
      <sheetData sheetId="2"/>
      <sheetData sheetId="3"/>
      <sheetData sheetId="4">
        <row r="6">
          <cell r="C6" t="str">
            <v>КЛИПЕНШТЕЙН Герман Александрович</v>
          </cell>
        </row>
        <row r="10">
          <cell r="C10" t="str">
            <v>АКПЫЖАЕВ Иван Сергеевич</v>
          </cell>
          <cell r="D10" t="str">
            <v>07.07.00, 1</v>
          </cell>
          <cell r="E10" t="str">
            <v>СФО</v>
          </cell>
          <cell r="F10" t="str">
            <v>Алтайский, Ауор, МО</v>
          </cell>
          <cell r="H10" t="str">
            <v>Тюкин С.Г. Жданов В.В.</v>
          </cell>
        </row>
        <row r="11">
          <cell r="C11" t="str">
            <v>БЕЛЕЦКИЙ Даниил Денисович</v>
          </cell>
          <cell r="D11" t="str">
            <v>01.06.01, 2</v>
          </cell>
          <cell r="E11" t="str">
            <v>СФО</v>
          </cell>
          <cell r="F11" t="str">
            <v>Алтайский, Кдюсш, МО</v>
          </cell>
          <cell r="H11" t="str">
            <v>Чекарев С.В.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ит.пр"/>
      <sheetName val="пр.хода"/>
      <sheetName val="кр3"/>
      <sheetName val="кр4"/>
      <sheetName val="кр5"/>
      <sheetName val="кр6"/>
      <sheetName val="пф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C6" t="str">
            <v>АГАМАЛИЕВ Руслан Байрамович</v>
          </cell>
        </row>
        <row r="10">
          <cell r="G10">
            <v>0</v>
          </cell>
        </row>
        <row r="11">
          <cell r="G11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ит.пр"/>
      <sheetName val="пр.хода"/>
      <sheetName val="кр3"/>
      <sheetName val="кр4"/>
      <sheetName val="кр5"/>
      <sheetName val="кр6"/>
      <sheetName val="пф"/>
    </sheetNames>
    <sheetDataSet>
      <sheetData sheetId="0"/>
      <sheetData sheetId="1"/>
      <sheetData sheetId="2"/>
      <sheetData sheetId="3"/>
      <sheetData sheetId="4">
        <row r="6">
          <cell r="C6" t="str">
            <v>ЖИЛЕНКО Владимир Сергеевич</v>
          </cell>
        </row>
        <row r="10">
          <cell r="C10" t="str">
            <v>ТУПИКИН Егор Владимирович</v>
          </cell>
          <cell r="D10" t="str">
            <v>15.08.00, 2</v>
          </cell>
          <cell r="E10" t="str">
            <v>СФО</v>
          </cell>
          <cell r="F10" t="str">
            <v>Алтайский, Благовещенка, МО</v>
          </cell>
          <cell r="H10" t="str">
            <v>Екименко А.В.</v>
          </cell>
        </row>
        <row r="11">
          <cell r="C11" t="str">
            <v>КУРОПЯТНИК Артем Анатольевич</v>
          </cell>
          <cell r="D11" t="str">
            <v>03.11.00, 1</v>
          </cell>
          <cell r="E11" t="str">
            <v>СФО</v>
          </cell>
          <cell r="F11" t="str">
            <v>Алтайский, Славгород, МО</v>
          </cell>
          <cell r="H11" t="str">
            <v>Дмитриев В.Д.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ит.пр"/>
      <sheetName val="пр.хода"/>
      <sheetName val="кр3"/>
      <sheetName val="кр4"/>
      <sheetName val="кр5"/>
      <sheetName val="кр6"/>
      <sheetName val="пф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C6" t="str">
            <v>ЯЧМЕНЕВ Ростислав Андреевич</v>
          </cell>
        </row>
        <row r="10">
          <cell r="G10">
            <v>0</v>
          </cell>
        </row>
        <row r="11">
          <cell r="G11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ит.пр"/>
      <sheetName val="пр.хода"/>
      <sheetName val="кр3"/>
      <sheetName val="кр4"/>
      <sheetName val="кр5"/>
      <sheetName val="кр6"/>
      <sheetName val="пф"/>
    </sheetNames>
    <sheetDataSet>
      <sheetData sheetId="0"/>
      <sheetData sheetId="1"/>
      <sheetData sheetId="2"/>
      <sheetData sheetId="3"/>
      <sheetData sheetId="4">
        <row r="6">
          <cell r="C6" t="str">
            <v>ПЕТРЯШЕВ Марк Николаевич</v>
          </cell>
        </row>
        <row r="10">
          <cell r="C10" t="str">
            <v>ГОРБАЧЕВ Кирилл Алексеевич</v>
          </cell>
          <cell r="D10" t="str">
            <v>10.11.02, 2</v>
          </cell>
          <cell r="E10" t="str">
            <v>СФО</v>
          </cell>
          <cell r="F10" t="str">
            <v>Алтайский, Рубцовск, МО</v>
          </cell>
          <cell r="H10" t="str">
            <v>Крючков О.В. Быков Р.С.</v>
          </cell>
        </row>
        <row r="11">
          <cell r="C11" t="str">
            <v>ЕРИСКИН Данил Сергеевич</v>
          </cell>
          <cell r="D11" t="str">
            <v>02.08.01, 1</v>
          </cell>
          <cell r="E11" t="str">
            <v>СФО</v>
          </cell>
          <cell r="F11" t="str">
            <v>Алтайский, Славгород, МО</v>
          </cell>
          <cell r="H11" t="str">
            <v>Дмитриев В.Д.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ит.пр"/>
      <sheetName val="пр.хода"/>
      <sheetName val="кр3"/>
      <sheetName val="кр4"/>
      <sheetName val="кр5"/>
      <sheetName val="кр6"/>
      <sheetName val="пф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C6" t="str">
            <v>ЖИЛЕНКО Владимир Сергеевич</v>
          </cell>
        </row>
        <row r="10">
          <cell r="G10">
            <v>0</v>
          </cell>
        </row>
        <row r="11">
          <cell r="G11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ит.пр"/>
      <sheetName val="пр.хода"/>
      <sheetName val="кр3"/>
      <sheetName val="кр4"/>
      <sheetName val="кр5"/>
      <sheetName val="кр6"/>
      <sheetName val="пф"/>
    </sheetNames>
    <sheetDataSet>
      <sheetData sheetId="0"/>
      <sheetData sheetId="1"/>
      <sheetData sheetId="2"/>
      <sheetData sheetId="3"/>
      <sheetData sheetId="4">
        <row r="6">
          <cell r="C6" t="str">
            <v>АГАПУШКИН Вячеслав Вячеславович</v>
          </cell>
        </row>
        <row r="10">
          <cell r="C10">
            <v>5</v>
          </cell>
          <cell r="D10">
            <v>6</v>
          </cell>
          <cell r="E10">
            <v>0</v>
          </cell>
          <cell r="F10">
            <v>7</v>
          </cell>
          <cell r="H10">
            <v>8</v>
          </cell>
        </row>
        <row r="11">
          <cell r="C11">
            <v>6</v>
          </cell>
          <cell r="D11">
            <v>7</v>
          </cell>
          <cell r="E11">
            <v>0</v>
          </cell>
          <cell r="F11">
            <v>8</v>
          </cell>
          <cell r="H11">
            <v>9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ит.пр"/>
      <sheetName val="пр.хода"/>
      <sheetName val="кр3"/>
      <sheetName val="кр4"/>
      <sheetName val="кр5"/>
      <sheetName val="кр6"/>
      <sheetName val="пф"/>
    </sheetNames>
    <sheetDataSet>
      <sheetData sheetId="0"/>
      <sheetData sheetId="1"/>
      <sheetData sheetId="2"/>
      <sheetData sheetId="3"/>
      <sheetData sheetId="4">
        <row r="6">
          <cell r="C6" t="str">
            <v>ИСАЯН Владислав Валерьевич</v>
          </cell>
        </row>
        <row r="10">
          <cell r="C10">
            <v>5</v>
          </cell>
          <cell r="D10">
            <v>6</v>
          </cell>
          <cell r="E10">
            <v>0</v>
          </cell>
          <cell r="F10">
            <v>7</v>
          </cell>
          <cell r="H10">
            <v>8</v>
          </cell>
        </row>
        <row r="11">
          <cell r="C11">
            <v>6</v>
          </cell>
          <cell r="D11">
            <v>7</v>
          </cell>
          <cell r="E11">
            <v>0</v>
          </cell>
          <cell r="F11">
            <v>8</v>
          </cell>
          <cell r="H11">
            <v>9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ит.пр"/>
      <sheetName val="пр.хода"/>
      <sheetName val="кр3"/>
      <sheetName val="кр4"/>
      <sheetName val="кр5"/>
      <sheetName val="кр6"/>
      <sheetName val="пф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C6" t="str">
            <v>АГАПУШКИН Вячеслав Вячеславович</v>
          </cell>
        </row>
        <row r="10">
          <cell r="G10">
            <v>0</v>
          </cell>
        </row>
        <row r="11">
          <cell r="G11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пр.хода"/>
      <sheetName val="ит.пр"/>
      <sheetName val="кр3"/>
      <sheetName val="кр4"/>
      <sheetName val="кр5"/>
      <sheetName val="кр6"/>
      <sheetName val="кр7"/>
      <sheetName val="пф"/>
    </sheetNames>
    <sheetDataSet>
      <sheetData sheetId="0"/>
      <sheetData sheetId="1"/>
      <sheetData sheetId="2"/>
      <sheetData sheetId="3"/>
      <sheetData sheetId="4"/>
      <sheetData sheetId="5">
        <row r="10">
          <cell r="G10">
            <v>0</v>
          </cell>
        </row>
        <row r="11">
          <cell r="G11">
            <v>0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ит.пр"/>
      <sheetName val="пр.хода"/>
      <sheetName val="кр3"/>
      <sheetName val="кр4"/>
      <sheetName val="кр5"/>
      <sheetName val="кр6"/>
      <sheetName val="пф"/>
    </sheetNames>
    <sheetDataSet>
      <sheetData sheetId="0"/>
      <sheetData sheetId="1"/>
      <sheetData sheetId="2"/>
      <sheetData sheetId="3"/>
      <sheetData sheetId="4">
        <row r="6">
          <cell r="C6" t="str">
            <v>ШИЛОВ Дмитрий Андреевич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H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H11">
            <v>0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пр.хода"/>
      <sheetName val="ит.пр"/>
      <sheetName val="кр3"/>
      <sheetName val="кр4"/>
      <sheetName val="кр5"/>
      <sheetName val="кр6"/>
      <sheetName val="кр7"/>
      <sheetName val="пф"/>
    </sheetNames>
    <sheetDataSet>
      <sheetData sheetId="0"/>
      <sheetData sheetId="1"/>
      <sheetData sheetId="2"/>
      <sheetData sheetId="3"/>
      <sheetData sheetId="4"/>
      <sheetData sheetId="5">
        <row r="10">
          <cell r="G10">
            <v>0</v>
          </cell>
        </row>
        <row r="11">
          <cell r="G11">
            <v>0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ит.пр"/>
      <sheetName val="пр.хода"/>
      <sheetName val="кр3"/>
      <sheetName val="кр4"/>
      <sheetName val="кр5"/>
      <sheetName val="кр6"/>
      <sheetName val="пф"/>
    </sheetNames>
    <sheetDataSet>
      <sheetData sheetId="0"/>
      <sheetData sheetId="1"/>
      <sheetData sheetId="2"/>
      <sheetData sheetId="3"/>
      <sheetData sheetId="4">
        <row r="6">
          <cell r="C6" t="str">
            <v>ВОРОПАЕВ Леонид Юрьевич</v>
          </cell>
        </row>
        <row r="10">
          <cell r="C10" t="str">
            <v>ХОДАК Тимур Александрович</v>
          </cell>
          <cell r="D10" t="str">
            <v>27.01.00, 1р</v>
          </cell>
          <cell r="E10" t="str">
            <v>Алт</v>
          </cell>
          <cell r="F10" t="str">
            <v>Бийск</v>
          </cell>
          <cell r="H10" t="str">
            <v>Дурыманов Н.В.</v>
          </cell>
        </row>
        <row r="11">
          <cell r="C11" t="str">
            <v>ПАНФИЛОВ Владимир Константинович</v>
          </cell>
          <cell r="D11" t="str">
            <v>28.01.02, 2р</v>
          </cell>
          <cell r="E11" t="str">
            <v>Алт.</v>
          </cell>
          <cell r="F11" t="str">
            <v>Бийск, СДЮШОР-3</v>
          </cell>
          <cell r="H11" t="str">
            <v>Дурыманов Н.В.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пр.хода"/>
      <sheetName val="ит.пр"/>
      <sheetName val="кр3"/>
      <sheetName val="кр4"/>
      <sheetName val="кр5"/>
      <sheetName val="кр6"/>
      <sheetName val="кр7"/>
      <sheetName val="пф"/>
    </sheetNames>
    <sheetDataSet>
      <sheetData sheetId="0"/>
      <sheetData sheetId="1"/>
      <sheetData sheetId="2"/>
      <sheetData sheetId="3"/>
      <sheetData sheetId="4"/>
      <sheetData sheetId="5">
        <row r="10">
          <cell r="G10">
            <v>0</v>
          </cell>
        </row>
        <row r="11">
          <cell r="G11">
            <v>0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ит.пр"/>
      <sheetName val="пр.хода"/>
      <sheetName val="кр3"/>
      <sheetName val="кр4"/>
      <sheetName val="кр5"/>
      <sheetName val="кр6"/>
      <sheetName val="пф"/>
    </sheetNames>
    <sheetDataSet>
      <sheetData sheetId="0"/>
      <sheetData sheetId="1"/>
      <sheetData sheetId="2"/>
      <sheetData sheetId="3"/>
      <sheetData sheetId="4">
        <row r="6">
          <cell r="C6" t="str">
            <v>МАЛЫГИН Владимир Николаевич</v>
          </cell>
        </row>
        <row r="10">
          <cell r="C10" t="str">
            <v>ЖЕЛЕЗНЯКОВ Владимир Александрович</v>
          </cell>
          <cell r="D10" t="str">
            <v>08.02.01, 2</v>
          </cell>
          <cell r="E10" t="str">
            <v>СФО</v>
          </cell>
          <cell r="F10" t="str">
            <v>Алтайский, Спарта, МО</v>
          </cell>
          <cell r="G10">
            <v>0</v>
          </cell>
          <cell r="H10" t="str">
            <v>Вялых В.А.</v>
          </cell>
        </row>
        <row r="11">
          <cell r="C11" t="str">
            <v>МОИСЕЕВ Иван Анатольевич</v>
          </cell>
          <cell r="D11" t="str">
            <v>23.07.01, 1р</v>
          </cell>
          <cell r="E11" t="str">
            <v>Алт</v>
          </cell>
          <cell r="F11" t="str">
            <v>Бийск</v>
          </cell>
          <cell r="G11">
            <v>0</v>
          </cell>
          <cell r="H11" t="str">
            <v>Первов В.И., Трескин С.М.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ит.пр"/>
      <sheetName val="пр.хода"/>
      <sheetName val="кр3"/>
      <sheetName val="кр4"/>
      <sheetName val="кр5"/>
      <sheetName val="кр6"/>
      <sheetName val="пф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C6" t="str">
            <v>САЛОХИДДИНОВ Мухаммад</v>
          </cell>
        </row>
        <row r="10">
          <cell r="G10">
            <v>0</v>
          </cell>
        </row>
        <row r="11">
          <cell r="G11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1"/>
  <sheetViews>
    <sheetView tabSelected="1" workbookViewId="0">
      <selection activeCell="G22" sqref="G22"/>
    </sheetView>
  </sheetViews>
  <sheetFormatPr defaultRowHeight="12.75"/>
  <cols>
    <col min="1" max="1" width="6.85546875" customWidth="1"/>
    <col min="2" max="2" width="6.7109375" customWidth="1"/>
    <col min="3" max="3" width="21.85546875" customWidth="1"/>
    <col min="4" max="4" width="13.85546875" customWidth="1"/>
    <col min="5" max="5" width="8.140625" style="30" customWidth="1"/>
    <col min="6" max="6" width="17.7109375" customWidth="1"/>
    <col min="7" max="7" width="8" customWidth="1"/>
    <col min="8" max="8" width="20" customWidth="1"/>
    <col min="9" max="9" width="0.140625" customWidth="1"/>
  </cols>
  <sheetData>
    <row r="1" spans="1:10" ht="21" customHeight="1">
      <c r="A1" s="77" t="s">
        <v>7</v>
      </c>
      <c r="B1" s="77"/>
      <c r="C1" s="77"/>
      <c r="D1" s="77"/>
      <c r="E1" s="77"/>
      <c r="F1" s="77"/>
      <c r="G1" s="77"/>
      <c r="H1" s="77"/>
      <c r="I1" s="77"/>
    </row>
    <row r="2" spans="1:10" ht="17.25" customHeight="1">
      <c r="A2" s="78" t="s">
        <v>15</v>
      </c>
      <c r="B2" s="78"/>
      <c r="C2" s="78"/>
      <c r="D2" s="78"/>
      <c r="E2" s="78"/>
      <c r="F2" s="78"/>
      <c r="G2" s="78"/>
      <c r="H2" s="78"/>
      <c r="I2" s="78"/>
    </row>
    <row r="3" spans="1:10" ht="21" customHeight="1">
      <c r="A3" s="79" t="str">
        <f>[1]реквизиты!$A$2</f>
        <v>Региональный турнир по самбо, посвященный Дню Победы среди юношей 2004-2005г.р. на призы Группы компании ТАЛТЭК</v>
      </c>
      <c r="B3" s="79"/>
      <c r="C3" s="79"/>
      <c r="D3" s="79"/>
      <c r="E3" s="79"/>
      <c r="F3" s="79"/>
      <c r="G3" s="79"/>
      <c r="H3" s="79"/>
      <c r="I3" s="79"/>
    </row>
    <row r="4" spans="1:10" ht="16.5" customHeight="1" thickBot="1">
      <c r="A4" s="78" t="str">
        <f>[1]реквизиты!$A$3</f>
        <v>12 мая  2018г.                                                        г.Барнаул</v>
      </c>
      <c r="B4" s="78"/>
      <c r="C4" s="78"/>
      <c r="D4" s="78"/>
      <c r="E4" s="78"/>
      <c r="F4" s="78"/>
      <c r="G4" s="78"/>
      <c r="H4" s="78"/>
      <c r="I4" s="78"/>
    </row>
    <row r="5" spans="1:10" ht="3.75" hidden="1" customHeight="1" thickBot="1">
      <c r="A5" s="78"/>
      <c r="B5" s="78"/>
      <c r="C5" s="78"/>
      <c r="D5" s="78"/>
      <c r="E5" s="78"/>
      <c r="F5" s="78"/>
      <c r="G5" s="78"/>
      <c r="H5" s="78"/>
      <c r="I5" s="78"/>
    </row>
    <row r="6" spans="1:10" ht="11.1" customHeight="1">
      <c r="B6" s="80" t="s">
        <v>0</v>
      </c>
      <c r="C6" s="82" t="s">
        <v>1</v>
      </c>
      <c r="D6" s="82" t="s">
        <v>2</v>
      </c>
      <c r="E6" s="82" t="s">
        <v>11</v>
      </c>
      <c r="F6" s="82" t="s">
        <v>12</v>
      </c>
      <c r="G6" s="72"/>
      <c r="H6" s="74" t="s">
        <v>3</v>
      </c>
      <c r="I6" s="76"/>
    </row>
    <row r="7" spans="1:10" ht="13.5" customHeight="1" thickBot="1">
      <c r="B7" s="81"/>
      <c r="C7" s="83"/>
      <c r="D7" s="83"/>
      <c r="E7" s="83"/>
      <c r="F7" s="83"/>
      <c r="G7" s="73"/>
      <c r="H7" s="75"/>
      <c r="I7" s="76"/>
    </row>
    <row r="8" spans="1:10" ht="24.95" customHeight="1" thickBot="1">
      <c r="A8" s="87" t="s">
        <v>34</v>
      </c>
      <c r="B8" s="33" t="s">
        <v>4</v>
      </c>
      <c r="C8" s="56" t="s">
        <v>35</v>
      </c>
      <c r="D8" s="56" t="s">
        <v>36</v>
      </c>
      <c r="E8" s="56" t="s">
        <v>19</v>
      </c>
      <c r="F8" s="56" t="s">
        <v>37</v>
      </c>
      <c r="G8" s="62">
        <v>0</v>
      </c>
      <c r="H8" s="41" t="s">
        <v>38</v>
      </c>
      <c r="I8" s="41">
        <f>[3]ит.пр!I6</f>
        <v>0</v>
      </c>
      <c r="J8" s="36">
        <v>1</v>
      </c>
    </row>
    <row r="9" spans="1:10" ht="24.95" customHeight="1" thickBot="1">
      <c r="A9" s="88"/>
      <c r="B9" s="34" t="s">
        <v>5</v>
      </c>
      <c r="C9" s="56" t="s">
        <v>39</v>
      </c>
      <c r="D9" s="56" t="s">
        <v>40</v>
      </c>
      <c r="E9" s="56" t="s">
        <v>19</v>
      </c>
      <c r="F9" s="56" t="s">
        <v>20</v>
      </c>
      <c r="G9" s="62">
        <v>0</v>
      </c>
      <c r="H9" s="41" t="s">
        <v>41</v>
      </c>
      <c r="I9" s="35"/>
      <c r="J9" s="36">
        <v>2</v>
      </c>
    </row>
    <row r="10" spans="1:10" ht="24.95" customHeight="1" thickBot="1">
      <c r="A10" s="88"/>
      <c r="B10" s="37" t="s">
        <v>6</v>
      </c>
      <c r="C10" s="56" t="s">
        <v>42</v>
      </c>
      <c r="D10" s="56" t="s">
        <v>43</v>
      </c>
      <c r="E10" s="56" t="s">
        <v>19</v>
      </c>
      <c r="F10" s="56" t="s">
        <v>20</v>
      </c>
      <c r="G10" s="62">
        <v>0</v>
      </c>
      <c r="H10" s="41" t="s">
        <v>41</v>
      </c>
      <c r="I10" s="15"/>
      <c r="J10" s="36">
        <v>3</v>
      </c>
    </row>
    <row r="11" spans="1:10" ht="24.95" customHeight="1">
      <c r="A11" s="88"/>
      <c r="B11" s="38" t="s">
        <v>6</v>
      </c>
      <c r="C11" s="56" t="s">
        <v>44</v>
      </c>
      <c r="D11" s="56" t="s">
        <v>45</v>
      </c>
      <c r="E11" s="56" t="s">
        <v>19</v>
      </c>
      <c r="F11" s="56" t="s">
        <v>24</v>
      </c>
      <c r="G11" s="62">
        <v>0</v>
      </c>
      <c r="H11" s="41" t="s">
        <v>28</v>
      </c>
      <c r="I11" s="15"/>
      <c r="J11" s="36">
        <v>4</v>
      </c>
    </row>
    <row r="12" spans="1:10" ht="24.95" hidden="1" customHeight="1" thickBot="1">
      <c r="A12" s="88"/>
      <c r="B12" s="38" t="s">
        <v>8</v>
      </c>
      <c r="C12" s="56">
        <f>[2]ит.пр!C10</f>
        <v>5</v>
      </c>
      <c r="D12" s="56">
        <f>[2]ит.пр!D10</f>
        <v>6</v>
      </c>
      <c r="E12" s="56">
        <f>[2]ит.пр!E10</f>
        <v>0</v>
      </c>
      <c r="F12" s="56">
        <f>[2]ит.пр!F10</f>
        <v>7</v>
      </c>
      <c r="G12" s="62">
        <f>[3]ит.пр!G10</f>
        <v>0</v>
      </c>
      <c r="H12" s="41">
        <f>[2]ит.пр!H10</f>
        <v>8</v>
      </c>
      <c r="I12" s="15"/>
    </row>
    <row r="13" spans="1:10" ht="24.95" hidden="1" customHeight="1" thickBot="1">
      <c r="A13" s="89"/>
      <c r="B13" s="39" t="s">
        <v>8</v>
      </c>
      <c r="C13" s="57">
        <f>[2]ит.пр!C11</f>
        <v>6</v>
      </c>
      <c r="D13" s="57">
        <f>[2]ит.пр!D11</f>
        <v>7</v>
      </c>
      <c r="E13" s="57">
        <f>[2]ит.пр!E11</f>
        <v>0</v>
      </c>
      <c r="F13" s="57">
        <f>[2]ит.пр!F11</f>
        <v>8</v>
      </c>
      <c r="G13" s="63">
        <f>[3]ит.пр!G11</f>
        <v>0</v>
      </c>
      <c r="H13" s="58">
        <f>[2]ит.пр!H11</f>
        <v>9</v>
      </c>
      <c r="I13" s="15"/>
    </row>
    <row r="14" spans="1:10" ht="3.75" customHeight="1" thickBot="1">
      <c r="B14" s="8"/>
      <c r="C14" s="8"/>
      <c r="D14" s="8"/>
      <c r="E14" s="8"/>
      <c r="F14" s="8"/>
      <c r="G14" s="8"/>
      <c r="H14" s="8"/>
      <c r="I14" s="11"/>
    </row>
    <row r="15" spans="1:10" ht="24.95" customHeight="1" thickBot="1">
      <c r="A15" s="87" t="s">
        <v>33</v>
      </c>
      <c r="B15" s="53" t="s">
        <v>4</v>
      </c>
      <c r="C15" s="48" t="s">
        <v>17</v>
      </c>
      <c r="D15" s="48" t="s">
        <v>18</v>
      </c>
      <c r="E15" s="48" t="s">
        <v>19</v>
      </c>
      <c r="F15" s="48" t="s">
        <v>20</v>
      </c>
      <c r="G15" s="64">
        <v>0</v>
      </c>
      <c r="H15" s="59" t="s">
        <v>21</v>
      </c>
      <c r="I15" s="15"/>
      <c r="J15" s="36">
        <v>5</v>
      </c>
    </row>
    <row r="16" spans="1:10" ht="24.95" customHeight="1" thickBot="1">
      <c r="A16" s="88"/>
      <c r="B16" s="54" t="s">
        <v>5</v>
      </c>
      <c r="C16" s="48" t="s">
        <v>22</v>
      </c>
      <c r="D16" s="48" t="s">
        <v>23</v>
      </c>
      <c r="E16" s="48" t="s">
        <v>19</v>
      </c>
      <c r="F16" s="48" t="s">
        <v>24</v>
      </c>
      <c r="G16" s="64">
        <v>0</v>
      </c>
      <c r="H16" s="59" t="s">
        <v>25</v>
      </c>
      <c r="I16" s="15"/>
      <c r="J16" s="36">
        <v>6</v>
      </c>
    </row>
    <row r="17" spans="1:16" ht="24.95" customHeight="1" thickBot="1">
      <c r="A17" s="88"/>
      <c r="B17" s="54" t="s">
        <v>6</v>
      </c>
      <c r="C17" s="48" t="s">
        <v>26</v>
      </c>
      <c r="D17" s="48" t="s">
        <v>27</v>
      </c>
      <c r="E17" s="48" t="s">
        <v>19</v>
      </c>
      <c r="F17" s="48" t="s">
        <v>24</v>
      </c>
      <c r="G17" s="64">
        <v>0</v>
      </c>
      <c r="H17" s="59" t="s">
        <v>28</v>
      </c>
      <c r="I17" s="15"/>
      <c r="J17" s="36">
        <v>7</v>
      </c>
    </row>
    <row r="18" spans="1:16" ht="24.95" customHeight="1">
      <c r="A18" s="88"/>
      <c r="B18" s="54" t="s">
        <v>6</v>
      </c>
      <c r="C18" s="48" t="s">
        <v>29</v>
      </c>
      <c r="D18" s="48" t="s">
        <v>30</v>
      </c>
      <c r="E18" s="48" t="s">
        <v>19</v>
      </c>
      <c r="F18" s="48" t="s">
        <v>31</v>
      </c>
      <c r="G18" s="64">
        <v>0</v>
      </c>
      <c r="H18" s="59" t="s">
        <v>32</v>
      </c>
      <c r="I18" s="15"/>
      <c r="J18" s="36">
        <v>8</v>
      </c>
    </row>
    <row r="19" spans="1:16" ht="24.95" hidden="1" customHeight="1" thickBot="1">
      <c r="A19" s="88"/>
      <c r="B19" s="54" t="s">
        <v>8</v>
      </c>
      <c r="C19" s="48">
        <f>[4]ит.пр!C10</f>
        <v>0</v>
      </c>
      <c r="D19" s="48">
        <f>[4]ит.пр!D10</f>
        <v>0</v>
      </c>
      <c r="E19" s="48">
        <f>[4]ит.пр!E10</f>
        <v>0</v>
      </c>
      <c r="F19" s="48">
        <f>[4]ит.пр!F10</f>
        <v>0</v>
      </c>
      <c r="G19" s="64">
        <f>[5]ит.пр!G10</f>
        <v>0</v>
      </c>
      <c r="H19" s="59">
        <f>[4]ит.пр!H10</f>
        <v>0</v>
      </c>
      <c r="I19" s="15"/>
    </row>
    <row r="20" spans="1:16" ht="24.95" hidden="1" customHeight="1" thickBot="1">
      <c r="A20" s="89"/>
      <c r="B20" s="55" t="s">
        <v>8</v>
      </c>
      <c r="C20" s="49">
        <f>[4]ит.пр!C11</f>
        <v>0</v>
      </c>
      <c r="D20" s="49">
        <f>[4]ит.пр!D11</f>
        <v>0</v>
      </c>
      <c r="E20" s="49">
        <f>[4]ит.пр!E11</f>
        <v>0</v>
      </c>
      <c r="F20" s="49">
        <f>[4]ит.пр!F11</f>
        <v>0</v>
      </c>
      <c r="G20" s="65">
        <f>[5]ит.пр!G11</f>
        <v>0</v>
      </c>
      <c r="H20" s="60">
        <f>[4]ит.пр!H11</f>
        <v>0</v>
      </c>
      <c r="I20" s="15"/>
      <c r="L20" s="18"/>
      <c r="M20" s="19"/>
      <c r="N20" s="18"/>
      <c r="O20" s="20"/>
      <c r="P20" s="16"/>
    </row>
    <row r="21" spans="1:16" ht="4.5" customHeight="1" thickBot="1">
      <c r="B21" s="13"/>
      <c r="C21" s="9"/>
      <c r="D21" s="9"/>
      <c r="E21" s="26"/>
      <c r="F21" s="9"/>
      <c r="G21" s="9"/>
      <c r="H21" s="9"/>
      <c r="I21" s="11"/>
    </row>
    <row r="22" spans="1:16" ht="24.95" customHeight="1" thickBot="1">
      <c r="A22" s="90" t="s">
        <v>46</v>
      </c>
      <c r="B22" s="51" t="s">
        <v>4</v>
      </c>
      <c r="C22" s="48" t="s">
        <v>47</v>
      </c>
      <c r="D22" s="48" t="s">
        <v>48</v>
      </c>
      <c r="E22" s="48" t="s">
        <v>19</v>
      </c>
      <c r="F22" s="48" t="s">
        <v>24</v>
      </c>
      <c r="G22" s="64">
        <v>0</v>
      </c>
      <c r="H22" s="59" t="s">
        <v>49</v>
      </c>
      <c r="I22" s="15"/>
      <c r="J22" s="36">
        <v>9</v>
      </c>
    </row>
    <row r="23" spans="1:16" ht="24.95" customHeight="1" thickBot="1">
      <c r="A23" s="91"/>
      <c r="B23" s="52" t="s">
        <v>5</v>
      </c>
      <c r="C23" s="48" t="s">
        <v>50</v>
      </c>
      <c r="D23" s="48" t="s">
        <v>51</v>
      </c>
      <c r="E23" s="48" t="s">
        <v>19</v>
      </c>
      <c r="F23" s="48" t="s">
        <v>24</v>
      </c>
      <c r="G23" s="64">
        <v>0</v>
      </c>
      <c r="H23" s="59" t="s">
        <v>28</v>
      </c>
      <c r="I23" s="15"/>
      <c r="J23" s="36">
        <v>10</v>
      </c>
    </row>
    <row r="24" spans="1:16" ht="24.95" customHeight="1" thickBot="1">
      <c r="A24" s="91"/>
      <c r="B24" s="52" t="s">
        <v>6</v>
      </c>
      <c r="C24" s="48" t="s">
        <v>52</v>
      </c>
      <c r="D24" s="48" t="s">
        <v>53</v>
      </c>
      <c r="E24" s="48" t="s">
        <v>19</v>
      </c>
      <c r="F24" s="48" t="s">
        <v>54</v>
      </c>
      <c r="G24" s="64">
        <v>0</v>
      </c>
      <c r="H24" s="59" t="s">
        <v>55</v>
      </c>
      <c r="I24" s="15"/>
      <c r="J24" s="36">
        <v>11</v>
      </c>
    </row>
    <row r="25" spans="1:16" ht="24.95" customHeight="1">
      <c r="A25" s="91"/>
      <c r="B25" s="52" t="s">
        <v>6</v>
      </c>
      <c r="C25" s="48" t="s">
        <v>56</v>
      </c>
      <c r="D25" s="48" t="s">
        <v>57</v>
      </c>
      <c r="E25" s="48" t="s">
        <v>19</v>
      </c>
      <c r="F25" s="48" t="s">
        <v>54</v>
      </c>
      <c r="G25" s="64">
        <v>0</v>
      </c>
      <c r="H25" s="59" t="s">
        <v>55</v>
      </c>
      <c r="I25" s="15"/>
      <c r="J25" s="36">
        <v>12</v>
      </c>
    </row>
    <row r="26" spans="1:16" ht="24.95" hidden="1" customHeight="1" thickBot="1">
      <c r="A26" s="91"/>
      <c r="B26" s="52" t="s">
        <v>8</v>
      </c>
      <c r="C26" s="48" t="str">
        <f>[6]ит.пр!C10</f>
        <v>ХОДАК Тимур Александрович</v>
      </c>
      <c r="D26" s="48" t="str">
        <f>[6]ит.пр!D10</f>
        <v>27.01.00, 1р</v>
      </c>
      <c r="E26" s="48" t="str">
        <f>[6]ит.пр!E10</f>
        <v>Алт</v>
      </c>
      <c r="F26" s="48" t="str">
        <f>[6]ит.пр!F10</f>
        <v>Бийск</v>
      </c>
      <c r="G26" s="64">
        <f>[7]ит.пр!G10</f>
        <v>0</v>
      </c>
      <c r="H26" s="59" t="str">
        <f>[6]ит.пр!H10</f>
        <v>Дурыманов Н.В.</v>
      </c>
      <c r="I26" s="15"/>
    </row>
    <row r="27" spans="1:16" ht="24.95" hidden="1" customHeight="1" thickBot="1">
      <c r="A27" s="92"/>
      <c r="B27" s="50" t="s">
        <v>8</v>
      </c>
      <c r="C27" s="49" t="str">
        <f>[6]ит.пр!C11</f>
        <v>ПАНФИЛОВ Владимир Константинович</v>
      </c>
      <c r="D27" s="49" t="str">
        <f>[6]ит.пр!D11</f>
        <v>28.01.02, 2р</v>
      </c>
      <c r="E27" s="49" t="str">
        <f>[6]ит.пр!E11</f>
        <v>Алт.</v>
      </c>
      <c r="F27" s="49" t="str">
        <f>[6]ит.пр!F11</f>
        <v>Бийск, СДЮШОР-3</v>
      </c>
      <c r="G27" s="65">
        <f>[7]ит.пр!G11</f>
        <v>0</v>
      </c>
      <c r="H27" s="60" t="str">
        <f>[6]ит.пр!H11</f>
        <v>Дурыманов Н.В.</v>
      </c>
      <c r="I27" s="15"/>
    </row>
    <row r="28" spans="1:16" ht="2.25" customHeight="1" thickBot="1">
      <c r="A28" s="32"/>
      <c r="B28" s="12"/>
      <c r="C28" s="16"/>
      <c r="D28" s="17"/>
      <c r="E28" s="17"/>
      <c r="F28" s="18"/>
      <c r="G28" s="9"/>
      <c r="H28" s="21"/>
      <c r="I28" s="15"/>
    </row>
    <row r="29" spans="1:16" ht="24.95" customHeight="1" thickBot="1">
      <c r="A29" s="90" t="s">
        <v>58</v>
      </c>
      <c r="B29" s="44" t="s">
        <v>4</v>
      </c>
      <c r="C29" s="48" t="s">
        <v>59</v>
      </c>
      <c r="D29" s="48" t="s">
        <v>60</v>
      </c>
      <c r="E29" s="48" t="s">
        <v>19</v>
      </c>
      <c r="F29" s="48" t="s">
        <v>20</v>
      </c>
      <c r="G29" s="64">
        <v>0</v>
      </c>
      <c r="H29" s="59" t="s">
        <v>41</v>
      </c>
      <c r="I29" s="15"/>
      <c r="J29" s="36">
        <v>13</v>
      </c>
    </row>
    <row r="30" spans="1:16" ht="24.95" customHeight="1" thickBot="1">
      <c r="A30" s="91"/>
      <c r="B30" s="45" t="s">
        <v>5</v>
      </c>
      <c r="C30" s="48" t="s">
        <v>61</v>
      </c>
      <c r="D30" s="48" t="s">
        <v>62</v>
      </c>
      <c r="E30" s="48" t="s">
        <v>19</v>
      </c>
      <c r="F30" s="48" t="s">
        <v>24</v>
      </c>
      <c r="G30" s="64">
        <v>0</v>
      </c>
      <c r="H30" s="59" t="s">
        <v>28</v>
      </c>
      <c r="I30" s="15"/>
      <c r="J30" s="36">
        <v>14</v>
      </c>
    </row>
    <row r="31" spans="1:16" ht="24.95" customHeight="1" thickBot="1">
      <c r="A31" s="91"/>
      <c r="B31" s="45" t="s">
        <v>6</v>
      </c>
      <c r="C31" s="48" t="s">
        <v>63</v>
      </c>
      <c r="D31" s="48" t="s">
        <v>64</v>
      </c>
      <c r="E31" s="48" t="s">
        <v>19</v>
      </c>
      <c r="F31" s="48" t="s">
        <v>65</v>
      </c>
      <c r="G31" s="64">
        <v>0</v>
      </c>
      <c r="H31" s="59" t="s">
        <v>66</v>
      </c>
      <c r="I31" s="15"/>
      <c r="J31" s="36">
        <v>15</v>
      </c>
    </row>
    <row r="32" spans="1:16" ht="24.95" customHeight="1">
      <c r="A32" s="91"/>
      <c r="B32" s="45" t="s">
        <v>6</v>
      </c>
      <c r="C32" s="48" t="s">
        <v>67</v>
      </c>
      <c r="D32" s="48" t="s">
        <v>68</v>
      </c>
      <c r="E32" s="48" t="s">
        <v>19</v>
      </c>
      <c r="F32" s="48" t="s">
        <v>69</v>
      </c>
      <c r="G32" s="64">
        <v>0</v>
      </c>
      <c r="H32" s="59" t="s">
        <v>70</v>
      </c>
      <c r="I32" s="15"/>
      <c r="J32" s="36">
        <v>16</v>
      </c>
    </row>
    <row r="33" spans="1:10" ht="24.95" hidden="1" customHeight="1" thickBot="1">
      <c r="A33" s="91"/>
      <c r="B33" s="45" t="s">
        <v>8</v>
      </c>
      <c r="C33" s="48" t="str">
        <f>[8]ит.пр!C10</f>
        <v>ЖЕЛЕЗНЯКОВ Владимир Александрович</v>
      </c>
      <c r="D33" s="48" t="str">
        <f>[8]ит.пр!D10</f>
        <v>08.02.01, 2</v>
      </c>
      <c r="E33" s="48" t="str">
        <f>[8]ит.пр!E10</f>
        <v>СФО</v>
      </c>
      <c r="F33" s="48" t="str">
        <f>[8]ит.пр!F10</f>
        <v>Алтайский, Спарта, МО</v>
      </c>
      <c r="G33" s="64">
        <f>[9]ит.пр!G10</f>
        <v>0</v>
      </c>
      <c r="H33" s="59" t="str">
        <f>[8]ит.пр!H10</f>
        <v>Вялых В.А.</v>
      </c>
      <c r="I33" s="40" t="s">
        <v>10</v>
      </c>
    </row>
    <row r="34" spans="1:10" ht="24.95" hidden="1" customHeight="1" thickBot="1">
      <c r="A34" s="92"/>
      <c r="B34" s="46" t="s">
        <v>8</v>
      </c>
      <c r="C34" s="49" t="str">
        <f>[8]ит.пр!C11</f>
        <v>МОИСЕЕВ Иван Анатольевич</v>
      </c>
      <c r="D34" s="49" t="str">
        <f>[8]ит.пр!D11</f>
        <v>23.07.01, 1р</v>
      </c>
      <c r="E34" s="49" t="str">
        <f>[8]ит.пр!E11</f>
        <v>Алт</v>
      </c>
      <c r="F34" s="49" t="str">
        <f>[8]ит.пр!F11</f>
        <v>Бийск</v>
      </c>
      <c r="G34" s="65">
        <f>[9]ит.пр!G11</f>
        <v>0</v>
      </c>
      <c r="H34" s="60" t="str">
        <f>[8]ит.пр!H11</f>
        <v>Первов В.И., Трескин С.М.</v>
      </c>
      <c r="I34" s="15"/>
    </row>
    <row r="35" spans="1:10" ht="3.75" customHeight="1" thickBot="1">
      <c r="A35" s="32"/>
      <c r="B35" s="12"/>
      <c r="C35" s="16"/>
      <c r="D35" s="17"/>
      <c r="E35" s="17"/>
      <c r="F35" s="18"/>
      <c r="G35" s="18"/>
      <c r="H35" s="21"/>
      <c r="I35" s="15"/>
    </row>
    <row r="36" spans="1:10" ht="24.95" customHeight="1" thickBot="1">
      <c r="A36" s="90" t="s">
        <v>71</v>
      </c>
      <c r="B36" s="44" t="s">
        <v>4</v>
      </c>
      <c r="C36" s="48" t="s">
        <v>72</v>
      </c>
      <c r="D36" s="48" t="s">
        <v>73</v>
      </c>
      <c r="E36" s="48" t="s">
        <v>19</v>
      </c>
      <c r="F36" s="48" t="s">
        <v>31</v>
      </c>
      <c r="G36" s="64">
        <v>0</v>
      </c>
      <c r="H36" s="59" t="s">
        <v>74</v>
      </c>
      <c r="I36" s="15"/>
      <c r="J36" s="36">
        <v>17</v>
      </c>
    </row>
    <row r="37" spans="1:10" ht="24.95" customHeight="1" thickBot="1">
      <c r="A37" s="91"/>
      <c r="B37" s="45" t="s">
        <v>5</v>
      </c>
      <c r="C37" s="48" t="s">
        <v>75</v>
      </c>
      <c r="D37" s="48" t="s">
        <v>76</v>
      </c>
      <c r="E37" s="48" t="s">
        <v>19</v>
      </c>
      <c r="F37" s="48" t="s">
        <v>20</v>
      </c>
      <c r="G37" s="64">
        <v>0</v>
      </c>
      <c r="H37" s="59" t="s">
        <v>77</v>
      </c>
      <c r="I37" s="15"/>
      <c r="J37" s="36">
        <v>18</v>
      </c>
    </row>
    <row r="38" spans="1:10" ht="24.95" customHeight="1" thickBot="1">
      <c r="A38" s="91"/>
      <c r="B38" s="45" t="s">
        <v>6</v>
      </c>
      <c r="C38" s="48" t="s">
        <v>78</v>
      </c>
      <c r="D38" s="48" t="s">
        <v>45</v>
      </c>
      <c r="E38" s="48" t="s">
        <v>19</v>
      </c>
      <c r="F38" s="48" t="s">
        <v>24</v>
      </c>
      <c r="G38" s="64">
        <v>0</v>
      </c>
      <c r="H38" s="59" t="s">
        <v>28</v>
      </c>
      <c r="I38" s="15"/>
      <c r="J38" s="36">
        <v>19</v>
      </c>
    </row>
    <row r="39" spans="1:10" ht="24.95" customHeight="1">
      <c r="A39" s="91"/>
      <c r="B39" s="45" t="s">
        <v>6</v>
      </c>
      <c r="C39" s="48" t="s">
        <v>79</v>
      </c>
      <c r="D39" s="48" t="s">
        <v>80</v>
      </c>
      <c r="E39" s="48" t="s">
        <v>19</v>
      </c>
      <c r="F39" s="48" t="s">
        <v>20</v>
      </c>
      <c r="G39" s="64">
        <v>0</v>
      </c>
      <c r="H39" s="59" t="s">
        <v>77</v>
      </c>
      <c r="I39" s="15"/>
      <c r="J39" s="36">
        <v>20</v>
      </c>
    </row>
    <row r="40" spans="1:10" ht="24.95" hidden="1" customHeight="1" thickBot="1">
      <c r="A40" s="91"/>
      <c r="B40" s="45" t="s">
        <v>8</v>
      </c>
      <c r="C40" s="48" t="str">
        <f>[10]ит.пр!C10</f>
        <v>БРАТЧИН Иван Григорьевич</v>
      </c>
      <c r="D40" s="48" t="str">
        <f>[10]ит.пр!D10</f>
        <v>27.07.04, 2</v>
      </c>
      <c r="E40" s="48" t="str">
        <f>[10]ит.пр!E10</f>
        <v>Алт.кр</v>
      </c>
      <c r="F40" s="48" t="str">
        <f>[10]ит.пр!F10</f>
        <v>Бийск</v>
      </c>
      <c r="G40" s="64">
        <f>[8]ит.пр!G10</f>
        <v>0</v>
      </c>
      <c r="H40" s="59" t="str">
        <f>[10]ит.пр!H10</f>
        <v>Середа В.В.</v>
      </c>
      <c r="I40" s="15"/>
    </row>
    <row r="41" spans="1:10" ht="24.95" hidden="1" customHeight="1" thickBot="1">
      <c r="A41" s="92"/>
      <c r="B41" s="46" t="s">
        <v>8</v>
      </c>
      <c r="C41" s="49" t="str">
        <f>[10]ит.пр!C11</f>
        <v>МЕДВЕДЕВ Олег Викторович</v>
      </c>
      <c r="D41" s="49" t="str">
        <f>[10]ит.пр!D11</f>
        <v>02.01.05, 2</v>
      </c>
      <c r="E41" s="49" t="str">
        <f>[10]ит.пр!E11</f>
        <v>Алт.кр</v>
      </c>
      <c r="F41" s="49" t="str">
        <f>[10]ит.пр!F11</f>
        <v>Олимпия</v>
      </c>
      <c r="G41" s="65">
        <f>[8]ит.пр!G11</f>
        <v>0</v>
      </c>
      <c r="H41" s="60" t="str">
        <f>[10]ит.пр!H11</f>
        <v>Коротеев А.Ю.</v>
      </c>
      <c r="I41" s="15"/>
    </row>
    <row r="42" spans="1:10" ht="3.75" customHeight="1" thickBot="1">
      <c r="B42" s="14"/>
      <c r="C42" s="10"/>
      <c r="D42" s="10"/>
      <c r="E42" s="27"/>
      <c r="F42" s="10"/>
      <c r="G42" s="9"/>
      <c r="H42" s="22"/>
      <c r="I42" s="11"/>
    </row>
    <row r="43" spans="1:10" ht="24.95" customHeight="1" thickBot="1">
      <c r="A43" s="90" t="s">
        <v>81</v>
      </c>
      <c r="B43" s="51" t="s">
        <v>4</v>
      </c>
      <c r="C43" s="48" t="s">
        <v>82</v>
      </c>
      <c r="D43" s="48" t="s">
        <v>83</v>
      </c>
      <c r="E43" s="48" t="s">
        <v>19</v>
      </c>
      <c r="F43" s="48" t="s">
        <v>20</v>
      </c>
      <c r="G43" s="64">
        <v>0</v>
      </c>
      <c r="H43" s="59" t="s">
        <v>21</v>
      </c>
      <c r="I43" s="15"/>
      <c r="J43" s="36">
        <v>21</v>
      </c>
    </row>
    <row r="44" spans="1:10" ht="24.95" customHeight="1" thickBot="1">
      <c r="A44" s="91"/>
      <c r="B44" s="52" t="s">
        <v>5</v>
      </c>
      <c r="C44" s="48" t="s">
        <v>84</v>
      </c>
      <c r="D44" s="48" t="s">
        <v>85</v>
      </c>
      <c r="E44" s="48" t="s">
        <v>19</v>
      </c>
      <c r="F44" s="48" t="s">
        <v>54</v>
      </c>
      <c r="G44" s="64">
        <v>0</v>
      </c>
      <c r="H44" s="59" t="s">
        <v>86</v>
      </c>
      <c r="I44" s="15"/>
      <c r="J44" s="36">
        <v>22</v>
      </c>
    </row>
    <row r="45" spans="1:10" ht="24.95" customHeight="1" thickBot="1">
      <c r="A45" s="91"/>
      <c r="B45" s="52" t="s">
        <v>6</v>
      </c>
      <c r="C45" s="48" t="s">
        <v>87</v>
      </c>
      <c r="D45" s="48" t="s">
        <v>88</v>
      </c>
      <c r="E45" s="48" t="s">
        <v>19</v>
      </c>
      <c r="F45" s="48" t="s">
        <v>69</v>
      </c>
      <c r="G45" s="64">
        <v>0</v>
      </c>
      <c r="H45" s="59" t="s">
        <v>70</v>
      </c>
      <c r="I45" s="15"/>
      <c r="J45" s="36">
        <v>23</v>
      </c>
    </row>
    <row r="46" spans="1:10" ht="24.95" customHeight="1">
      <c r="A46" s="91"/>
      <c r="B46" s="52" t="s">
        <v>6</v>
      </c>
      <c r="C46" s="48" t="s">
        <v>89</v>
      </c>
      <c r="D46" s="48" t="s">
        <v>90</v>
      </c>
      <c r="E46" s="48" t="s">
        <v>19</v>
      </c>
      <c r="F46" s="48" t="s">
        <v>91</v>
      </c>
      <c r="G46" s="64">
        <v>0</v>
      </c>
      <c r="H46" s="59" t="s">
        <v>92</v>
      </c>
      <c r="I46" s="15"/>
      <c r="J46" s="36">
        <v>24</v>
      </c>
    </row>
    <row r="47" spans="1:10" ht="24.95" hidden="1" customHeight="1" thickBot="1">
      <c r="A47" s="91"/>
      <c r="B47" s="52" t="s">
        <v>8</v>
      </c>
      <c r="C47" s="48" t="str">
        <f>[11]ит.пр!C10</f>
        <v>АНОСОВ Данила Андреевич</v>
      </c>
      <c r="D47" s="48" t="str">
        <f>[11]ит.пр!D10</f>
        <v>12.09.00, 1</v>
      </c>
      <c r="E47" s="48" t="str">
        <f>[11]ит.пр!E10</f>
        <v>СФО</v>
      </c>
      <c r="F47" s="48" t="str">
        <f>[11]ит.пр!F10</f>
        <v>Алтайский, Спарта, МО</v>
      </c>
      <c r="G47" s="64">
        <f>[12]ит.пр!G10</f>
        <v>0</v>
      </c>
      <c r="H47" s="59" t="str">
        <f>[11]ит.пр!H10</f>
        <v>Белин Д.С.</v>
      </c>
      <c r="I47" s="15"/>
    </row>
    <row r="48" spans="1:10" ht="24.95" hidden="1" customHeight="1" thickBot="1">
      <c r="A48" s="92"/>
      <c r="B48" s="50" t="s">
        <v>8</v>
      </c>
      <c r="C48" s="49" t="str">
        <f>[11]ит.пр!C11</f>
        <v>ПЕТРИЩЕВ Николай Дмитриевич</v>
      </c>
      <c r="D48" s="49" t="str">
        <f>[11]ит.пр!D11</f>
        <v>13.09.02, 1</v>
      </c>
      <c r="E48" s="49" t="str">
        <f>[11]ит.пр!E11</f>
        <v>СФО</v>
      </c>
      <c r="F48" s="49" t="str">
        <f>[11]ит.пр!F11</f>
        <v>Алтайский, Спарта, МО</v>
      </c>
      <c r="G48" s="65">
        <f>[12]ит.пр!G11</f>
        <v>0</v>
      </c>
      <c r="H48" s="60" t="str">
        <f>[11]ит.пр!H11</f>
        <v>Белин Д.С.</v>
      </c>
      <c r="I48" s="15"/>
    </row>
    <row r="49" spans="1:10" ht="3.75" customHeight="1" thickBot="1">
      <c r="B49" s="13"/>
      <c r="C49" s="9"/>
      <c r="D49" s="9"/>
      <c r="E49" s="26"/>
      <c r="F49" s="9"/>
      <c r="G49" s="9"/>
      <c r="H49" s="23"/>
      <c r="I49" s="11"/>
    </row>
    <row r="50" spans="1:10" ht="24.95" customHeight="1" thickBot="1">
      <c r="A50" s="90" t="s">
        <v>93</v>
      </c>
      <c r="B50" s="42" t="s">
        <v>4</v>
      </c>
      <c r="C50" s="48" t="s">
        <v>94</v>
      </c>
      <c r="D50" s="48" t="s">
        <v>95</v>
      </c>
      <c r="E50" s="48" t="s">
        <v>19</v>
      </c>
      <c r="F50" s="48" t="s">
        <v>24</v>
      </c>
      <c r="G50" s="64">
        <v>0</v>
      </c>
      <c r="H50" s="59" t="s">
        <v>25</v>
      </c>
      <c r="I50" s="15"/>
      <c r="J50" s="36">
        <v>25</v>
      </c>
    </row>
    <row r="51" spans="1:10" ht="24.95" customHeight="1" thickBot="1">
      <c r="A51" s="91"/>
      <c r="B51" s="43" t="s">
        <v>5</v>
      </c>
      <c r="C51" s="48" t="s">
        <v>96</v>
      </c>
      <c r="D51" s="48" t="s">
        <v>97</v>
      </c>
      <c r="E51" s="48" t="s">
        <v>19</v>
      </c>
      <c r="F51" s="48" t="s">
        <v>24</v>
      </c>
      <c r="G51" s="64">
        <v>0</v>
      </c>
      <c r="H51" s="59" t="s">
        <v>98</v>
      </c>
      <c r="I51" s="15"/>
      <c r="J51" s="36">
        <v>26</v>
      </c>
    </row>
    <row r="52" spans="1:10" ht="24.95" customHeight="1" thickBot="1">
      <c r="A52" s="91"/>
      <c r="B52" s="43" t="s">
        <v>6</v>
      </c>
      <c r="C52" s="48" t="s">
        <v>99</v>
      </c>
      <c r="D52" s="48" t="s">
        <v>100</v>
      </c>
      <c r="E52" s="48" t="s">
        <v>19</v>
      </c>
      <c r="F52" s="48" t="s">
        <v>20</v>
      </c>
      <c r="G52" s="64">
        <v>0</v>
      </c>
      <c r="H52" s="59" t="s">
        <v>101</v>
      </c>
      <c r="I52" s="15"/>
      <c r="J52" s="36">
        <v>27</v>
      </c>
    </row>
    <row r="53" spans="1:10" ht="24.95" customHeight="1">
      <c r="A53" s="91"/>
      <c r="B53" s="43" t="s">
        <v>6</v>
      </c>
      <c r="C53" s="48" t="s">
        <v>102</v>
      </c>
      <c r="D53" s="48" t="s">
        <v>103</v>
      </c>
      <c r="E53" s="48" t="s">
        <v>19</v>
      </c>
      <c r="F53" s="48" t="s">
        <v>20</v>
      </c>
      <c r="G53" s="64">
        <v>0</v>
      </c>
      <c r="H53" s="59" t="s">
        <v>41</v>
      </c>
      <c r="I53" s="15"/>
      <c r="J53" s="36">
        <v>28</v>
      </c>
    </row>
    <row r="54" spans="1:10" ht="24.95" hidden="1" customHeight="1" thickBot="1">
      <c r="A54" s="91"/>
      <c r="B54" s="43" t="s">
        <v>8</v>
      </c>
      <c r="C54" s="48" t="str">
        <f>[13]ит.пр!C10</f>
        <v>АКПЫЖАЕВ Иван Сергеевич</v>
      </c>
      <c r="D54" s="48" t="str">
        <f>[13]ит.пр!D10</f>
        <v>07.07.00, 1</v>
      </c>
      <c r="E54" s="48" t="str">
        <f>[13]ит.пр!E10</f>
        <v>СФО</v>
      </c>
      <c r="F54" s="48" t="str">
        <f>[13]ит.пр!F10</f>
        <v>Алтайский, Ауор, МО</v>
      </c>
      <c r="G54" s="64">
        <f>[14]ит.пр!G10</f>
        <v>0</v>
      </c>
      <c r="H54" s="59" t="str">
        <f>[13]ит.пр!H10</f>
        <v>Тюкин С.Г. Жданов В.В.</v>
      </c>
      <c r="I54" s="15"/>
    </row>
    <row r="55" spans="1:10" ht="24.95" hidden="1" customHeight="1" thickBot="1">
      <c r="A55" s="92"/>
      <c r="B55" s="50" t="s">
        <v>8</v>
      </c>
      <c r="C55" s="49" t="str">
        <f>[13]ит.пр!C11</f>
        <v>БЕЛЕЦКИЙ Даниил Денисович</v>
      </c>
      <c r="D55" s="49" t="str">
        <f>[13]ит.пр!D11</f>
        <v>01.06.01, 2</v>
      </c>
      <c r="E55" s="49" t="str">
        <f>[13]ит.пр!E11</f>
        <v>СФО</v>
      </c>
      <c r="F55" s="49" t="str">
        <f>[13]ит.пр!F11</f>
        <v>Алтайский, Кдюсш, МО</v>
      </c>
      <c r="G55" s="65">
        <f>[14]ит.пр!G11</f>
        <v>0</v>
      </c>
      <c r="H55" s="60" t="str">
        <f>[13]ит.пр!H11</f>
        <v>Чекарев С.В.</v>
      </c>
      <c r="I55" s="15"/>
    </row>
    <row r="56" spans="1:10" ht="4.5" customHeight="1" thickBot="1">
      <c r="B56" s="13"/>
      <c r="C56" s="9"/>
      <c r="D56" s="9"/>
      <c r="E56" s="26"/>
      <c r="F56" s="9"/>
      <c r="G56" s="9"/>
      <c r="H56" s="23"/>
      <c r="I56" s="11"/>
    </row>
    <row r="57" spans="1:10" ht="24.95" customHeight="1" thickBot="1">
      <c r="A57" s="90" t="s">
        <v>16</v>
      </c>
      <c r="B57" s="44" t="s">
        <v>4</v>
      </c>
      <c r="C57" s="48" t="s">
        <v>104</v>
      </c>
      <c r="D57" s="48" t="s">
        <v>105</v>
      </c>
      <c r="E57" s="48" t="s">
        <v>19</v>
      </c>
      <c r="F57" s="48" t="s">
        <v>31</v>
      </c>
      <c r="G57" s="64">
        <v>0</v>
      </c>
      <c r="H57" s="59" t="s">
        <v>106</v>
      </c>
      <c r="I57" s="15"/>
      <c r="J57" s="36">
        <v>29</v>
      </c>
    </row>
    <row r="58" spans="1:10" ht="24.95" customHeight="1" thickBot="1">
      <c r="A58" s="91"/>
      <c r="B58" s="45" t="s">
        <v>5</v>
      </c>
      <c r="C58" s="48" t="s">
        <v>107</v>
      </c>
      <c r="D58" s="48" t="s">
        <v>108</v>
      </c>
      <c r="E58" s="48" t="s">
        <v>19</v>
      </c>
      <c r="F58" s="48" t="s">
        <v>109</v>
      </c>
      <c r="G58" s="64">
        <v>0</v>
      </c>
      <c r="H58" s="59" t="s">
        <v>110</v>
      </c>
      <c r="I58" s="15"/>
      <c r="J58" s="36">
        <v>30</v>
      </c>
    </row>
    <row r="59" spans="1:10" ht="24.95" customHeight="1" thickBot="1">
      <c r="A59" s="91"/>
      <c r="B59" s="45" t="s">
        <v>6</v>
      </c>
      <c r="C59" s="48" t="s">
        <v>111</v>
      </c>
      <c r="D59" s="48" t="s">
        <v>112</v>
      </c>
      <c r="E59" s="48" t="s">
        <v>19</v>
      </c>
      <c r="F59" s="48" t="s">
        <v>20</v>
      </c>
      <c r="G59" s="64">
        <v>0</v>
      </c>
      <c r="H59" s="59" t="s">
        <v>113</v>
      </c>
      <c r="I59" s="15"/>
      <c r="J59" s="36">
        <v>31</v>
      </c>
    </row>
    <row r="60" spans="1:10" ht="24.95" customHeight="1">
      <c r="A60" s="91"/>
      <c r="B60" s="45" t="s">
        <v>6</v>
      </c>
      <c r="C60" s="48" t="s">
        <v>114</v>
      </c>
      <c r="D60" s="48" t="s">
        <v>115</v>
      </c>
      <c r="E60" s="48" t="s">
        <v>19</v>
      </c>
      <c r="F60" s="48" t="s">
        <v>37</v>
      </c>
      <c r="G60" s="64">
        <v>0</v>
      </c>
      <c r="H60" s="59" t="s">
        <v>38</v>
      </c>
      <c r="I60" s="15"/>
      <c r="J60" s="36">
        <v>32</v>
      </c>
    </row>
    <row r="61" spans="1:10" ht="24.95" hidden="1" customHeight="1" thickBot="1">
      <c r="A61" s="91"/>
      <c r="B61" s="45" t="s">
        <v>8</v>
      </c>
      <c r="C61" s="48" t="str">
        <f>[15]ит.пр!C10</f>
        <v>ТУПИКИН Егор Владимирович</v>
      </c>
      <c r="D61" s="48" t="str">
        <f>[15]ит.пр!D10</f>
        <v>15.08.00, 2</v>
      </c>
      <c r="E61" s="48" t="str">
        <f>[15]ит.пр!E10</f>
        <v>СФО</v>
      </c>
      <c r="F61" s="48" t="str">
        <f>[15]ит.пр!F10</f>
        <v>Алтайский, Благовещенка, МО</v>
      </c>
      <c r="G61" s="64">
        <f>[16]ит.пр!G10</f>
        <v>0</v>
      </c>
      <c r="H61" s="59" t="str">
        <f>[15]ит.пр!H10</f>
        <v>Екименко А.В.</v>
      </c>
      <c r="I61" s="15"/>
    </row>
    <row r="62" spans="1:10" ht="24.95" hidden="1" customHeight="1" thickBot="1">
      <c r="A62" s="92"/>
      <c r="B62" s="46" t="s">
        <v>8</v>
      </c>
      <c r="C62" s="48" t="str">
        <f>[15]ит.пр!C11</f>
        <v>КУРОПЯТНИК Артем Анатольевич</v>
      </c>
      <c r="D62" s="48" t="str">
        <f>[15]ит.пр!D11</f>
        <v>03.11.00, 1</v>
      </c>
      <c r="E62" s="48" t="str">
        <f>[15]ит.пр!E11</f>
        <v>СФО</v>
      </c>
      <c r="F62" s="48" t="str">
        <f>[15]ит.пр!F11</f>
        <v>Алтайский, Славгород, МО</v>
      </c>
      <c r="G62" s="64">
        <f>[16]ит.пр!G11</f>
        <v>0</v>
      </c>
      <c r="H62" s="59" t="str">
        <f>[15]ит.пр!H11</f>
        <v>Дмитриев В.Д.</v>
      </c>
      <c r="I62" s="15"/>
    </row>
    <row r="63" spans="1:10" ht="1.5" customHeight="1" thickBot="1">
      <c r="A63" s="67"/>
      <c r="B63" s="68"/>
      <c r="C63" s="69"/>
      <c r="D63" s="69"/>
      <c r="E63" s="70"/>
      <c r="F63" s="69"/>
      <c r="G63" s="69"/>
      <c r="H63" s="71"/>
      <c r="I63" s="11"/>
    </row>
    <row r="64" spans="1:10" ht="24.95" customHeight="1" thickBot="1">
      <c r="A64" s="84" t="s">
        <v>116</v>
      </c>
      <c r="B64" s="44" t="s">
        <v>4</v>
      </c>
      <c r="C64" s="48" t="s">
        <v>117</v>
      </c>
      <c r="D64" s="48" t="s">
        <v>118</v>
      </c>
      <c r="E64" s="48" t="s">
        <v>19</v>
      </c>
      <c r="F64" s="48" t="s">
        <v>109</v>
      </c>
      <c r="G64" s="64">
        <v>0</v>
      </c>
      <c r="H64" s="59" t="s">
        <v>110</v>
      </c>
      <c r="I64" s="15"/>
      <c r="J64" s="36">
        <v>33</v>
      </c>
    </row>
    <row r="65" spans="1:10" ht="24.95" customHeight="1" thickBot="1">
      <c r="A65" s="85"/>
      <c r="B65" s="45" t="s">
        <v>5</v>
      </c>
      <c r="C65" s="48" t="s">
        <v>119</v>
      </c>
      <c r="D65" s="48" t="s">
        <v>120</v>
      </c>
      <c r="E65" s="48" t="s">
        <v>19</v>
      </c>
      <c r="F65" s="48" t="s">
        <v>20</v>
      </c>
      <c r="G65" s="64">
        <v>0</v>
      </c>
      <c r="H65" s="59" t="s">
        <v>92</v>
      </c>
      <c r="I65" s="15"/>
      <c r="J65" s="36">
        <v>34</v>
      </c>
    </row>
    <row r="66" spans="1:10" ht="24.95" customHeight="1" thickBot="1">
      <c r="A66" s="85"/>
      <c r="B66" s="45" t="s">
        <v>6</v>
      </c>
      <c r="C66" s="48" t="s">
        <v>121</v>
      </c>
      <c r="D66" s="48" t="s">
        <v>122</v>
      </c>
      <c r="E66" s="48" t="s">
        <v>19</v>
      </c>
      <c r="F66" s="48" t="s">
        <v>54</v>
      </c>
      <c r="G66" s="64">
        <v>0</v>
      </c>
      <c r="H66" s="59" t="s">
        <v>86</v>
      </c>
      <c r="I66" s="15"/>
      <c r="J66" s="36">
        <v>35</v>
      </c>
    </row>
    <row r="67" spans="1:10" ht="24.95" customHeight="1">
      <c r="A67" s="85"/>
      <c r="B67" s="45" t="s">
        <v>6</v>
      </c>
      <c r="C67" s="48" t="s">
        <v>123</v>
      </c>
      <c r="D67" s="48" t="s">
        <v>124</v>
      </c>
      <c r="E67" s="48" t="s">
        <v>19</v>
      </c>
      <c r="F67" s="48" t="s">
        <v>31</v>
      </c>
      <c r="G67" s="64">
        <v>0</v>
      </c>
      <c r="H67" s="59" t="s">
        <v>106</v>
      </c>
      <c r="I67" s="15"/>
      <c r="J67" s="36">
        <v>36</v>
      </c>
    </row>
    <row r="68" spans="1:10" ht="24.95" hidden="1" customHeight="1" thickBot="1">
      <c r="A68" s="85"/>
      <c r="B68" s="45" t="s">
        <v>8</v>
      </c>
      <c r="C68" s="48" t="str">
        <f>[17]ит.пр!C10</f>
        <v>ГОРБАЧЕВ Кирилл Алексеевич</v>
      </c>
      <c r="D68" s="48" t="str">
        <f>[17]ит.пр!D10</f>
        <v>10.11.02, 2</v>
      </c>
      <c r="E68" s="48" t="str">
        <f>[17]ит.пр!E10</f>
        <v>СФО</v>
      </c>
      <c r="F68" s="48" t="str">
        <f>[17]ит.пр!F10</f>
        <v>Алтайский, Рубцовск, МО</v>
      </c>
      <c r="G68" s="64">
        <f>[18]ит.пр!G10</f>
        <v>0</v>
      </c>
      <c r="H68" s="59" t="str">
        <f>[17]ит.пр!H10</f>
        <v>Крючков О.В. Быков Р.С.</v>
      </c>
      <c r="I68" s="15"/>
    </row>
    <row r="69" spans="1:10" ht="24.95" hidden="1" customHeight="1" thickBot="1">
      <c r="A69" s="86"/>
      <c r="B69" s="46" t="s">
        <v>9</v>
      </c>
      <c r="C69" s="49" t="str">
        <f>[17]ит.пр!C11</f>
        <v>ЕРИСКИН Данил Сергеевич</v>
      </c>
      <c r="D69" s="49" t="str">
        <f>[17]ит.пр!D11</f>
        <v>02.08.01, 1</v>
      </c>
      <c r="E69" s="49" t="str">
        <f>[17]ит.пр!E11</f>
        <v>СФО</v>
      </c>
      <c r="F69" s="49" t="str">
        <f>[17]ит.пр!F11</f>
        <v>Алтайский, Славгород, МО</v>
      </c>
      <c r="G69" s="65">
        <f>[18]ит.пр!G11</f>
        <v>0</v>
      </c>
      <c r="H69" s="60" t="str">
        <f>[17]ит.пр!H11</f>
        <v>Дмитриев В.Д.</v>
      </c>
      <c r="I69" s="15"/>
    </row>
    <row r="70" spans="1:10" ht="5.25" customHeight="1" thickBot="1">
      <c r="B70" s="13"/>
      <c r="C70" s="9"/>
      <c r="D70" s="9"/>
      <c r="E70" s="26"/>
      <c r="F70" s="9"/>
      <c r="G70" s="9"/>
      <c r="H70" s="23"/>
      <c r="I70" s="11"/>
    </row>
    <row r="71" spans="1:10" ht="24.95" customHeight="1" thickBot="1">
      <c r="A71" s="84" t="s">
        <v>125</v>
      </c>
      <c r="B71" s="44" t="s">
        <v>4</v>
      </c>
      <c r="C71" s="47" t="s">
        <v>126</v>
      </c>
      <c r="D71" s="47" t="s">
        <v>127</v>
      </c>
      <c r="E71" s="47" t="s">
        <v>19</v>
      </c>
      <c r="F71" s="47" t="s">
        <v>54</v>
      </c>
      <c r="G71" s="66">
        <v>0</v>
      </c>
      <c r="H71" s="61" t="s">
        <v>86</v>
      </c>
      <c r="I71" s="15"/>
      <c r="J71" s="36">
        <v>37</v>
      </c>
    </row>
    <row r="72" spans="1:10" ht="24.95" customHeight="1" thickBot="1">
      <c r="A72" s="85"/>
      <c r="B72" s="45" t="s">
        <v>5</v>
      </c>
      <c r="C72" s="47" t="s">
        <v>128</v>
      </c>
      <c r="D72" s="47" t="s">
        <v>129</v>
      </c>
      <c r="E72" s="47" t="s">
        <v>19</v>
      </c>
      <c r="F72" s="47" t="s">
        <v>69</v>
      </c>
      <c r="G72" s="66">
        <v>0</v>
      </c>
      <c r="H72" s="61" t="s">
        <v>70</v>
      </c>
      <c r="I72" s="15"/>
      <c r="J72" s="36">
        <v>38</v>
      </c>
    </row>
    <row r="73" spans="1:10" ht="24.95" customHeight="1" thickBot="1">
      <c r="A73" s="85"/>
      <c r="B73" s="45" t="s">
        <v>6</v>
      </c>
      <c r="C73" s="47" t="s">
        <v>130</v>
      </c>
      <c r="D73" s="47" t="s">
        <v>131</v>
      </c>
      <c r="E73" s="47" t="s">
        <v>19</v>
      </c>
      <c r="F73" s="47" t="s">
        <v>132</v>
      </c>
      <c r="G73" s="66">
        <v>0</v>
      </c>
      <c r="H73" s="61" t="s">
        <v>25</v>
      </c>
      <c r="I73" s="15"/>
      <c r="J73" s="36">
        <v>39</v>
      </c>
    </row>
    <row r="74" spans="1:10" ht="24.95" customHeight="1" thickBot="1">
      <c r="A74" s="85"/>
      <c r="B74" s="45" t="s">
        <v>6</v>
      </c>
      <c r="C74" s="47" t="s">
        <v>133</v>
      </c>
      <c r="D74" s="47" t="s">
        <v>134</v>
      </c>
      <c r="E74" s="47" t="s">
        <v>19</v>
      </c>
      <c r="F74" s="47" t="s">
        <v>20</v>
      </c>
      <c r="G74" s="66">
        <v>0</v>
      </c>
      <c r="H74" s="61" t="s">
        <v>113</v>
      </c>
      <c r="I74" s="15"/>
      <c r="J74" s="36">
        <v>40</v>
      </c>
    </row>
    <row r="75" spans="1:10" ht="24.95" hidden="1" customHeight="1" thickBot="1">
      <c r="A75" s="85"/>
      <c r="B75" s="45" t="s">
        <v>8</v>
      </c>
      <c r="C75" s="47">
        <f>[19]ит.пр!C10</f>
        <v>5</v>
      </c>
      <c r="D75" s="47">
        <f>[19]ит.пр!D10</f>
        <v>6</v>
      </c>
      <c r="E75" s="47">
        <f>[19]ит.пр!E10</f>
        <v>0</v>
      </c>
      <c r="F75" s="47">
        <f>[19]ит.пр!F10</f>
        <v>7</v>
      </c>
      <c r="G75" s="66">
        <f>[20]ит.пр!G10</f>
        <v>0</v>
      </c>
      <c r="H75" s="61">
        <f>[19]ит.пр!H10</f>
        <v>8</v>
      </c>
      <c r="I75" s="15"/>
    </row>
    <row r="76" spans="1:10" ht="24.95" hidden="1" customHeight="1" thickBot="1">
      <c r="A76" s="86"/>
      <c r="B76" s="46" t="s">
        <v>8</v>
      </c>
      <c r="C76" s="47">
        <f>[19]ит.пр!C11</f>
        <v>6</v>
      </c>
      <c r="D76" s="47">
        <f>[19]ит.пр!D11</f>
        <v>7</v>
      </c>
      <c r="E76" s="47">
        <f>[19]ит.пр!E11</f>
        <v>0</v>
      </c>
      <c r="F76" s="47">
        <f>[19]ит.пр!F11</f>
        <v>8</v>
      </c>
      <c r="G76" s="66">
        <f>[20]ит.пр!G11</f>
        <v>0</v>
      </c>
      <c r="H76" s="61">
        <f>[19]ит.пр!H11</f>
        <v>9</v>
      </c>
      <c r="I76" s="15"/>
    </row>
    <row r="77" spans="1:10" ht="12" customHeight="1">
      <c r="A77" s="1"/>
      <c r="B77" s="2"/>
      <c r="C77" s="3"/>
      <c r="D77" s="4"/>
      <c r="E77" s="4"/>
      <c r="F77" s="5"/>
      <c r="G77" s="5"/>
      <c r="H77" s="3"/>
      <c r="J77" s="1"/>
    </row>
    <row r="78" spans="1:10" ht="12" customHeight="1">
      <c r="A78" s="1"/>
      <c r="B78" s="25" t="s">
        <v>13</v>
      </c>
      <c r="C78" s="6"/>
      <c r="D78" s="6"/>
      <c r="E78" s="28"/>
      <c r="F78" s="25" t="str">
        <f>[1]реквизиты!$G$6</f>
        <v>В.Н. Шаталов</v>
      </c>
      <c r="G78" s="25"/>
      <c r="H78" s="6"/>
    </row>
    <row r="79" spans="1:10" ht="14.25" customHeight="1">
      <c r="A79" s="1"/>
      <c r="B79" s="25"/>
      <c r="C79" s="7"/>
      <c r="D79" s="7"/>
      <c r="E79" s="29"/>
      <c r="F79" s="31" t="str">
        <f>[1]реквизиты!$G$7</f>
        <v>/Шипуново/</v>
      </c>
      <c r="G79" s="24"/>
      <c r="H79" s="7"/>
    </row>
    <row r="80" spans="1:10" ht="17.25" customHeight="1">
      <c r="A80" s="1"/>
      <c r="B80" s="25" t="s">
        <v>14</v>
      </c>
      <c r="C80" s="7"/>
      <c r="D80" s="7"/>
      <c r="E80" s="29"/>
      <c r="F80" s="25" t="str">
        <f>[1]реквизиты!$G$8</f>
        <v>В.В. Жданов</v>
      </c>
      <c r="G80" s="25"/>
      <c r="H80" s="6"/>
    </row>
    <row r="81" spans="3:8" ht="12" customHeight="1">
      <c r="C81" s="1"/>
      <c r="F81" s="31" t="str">
        <f>[1]реквизиты!$G$9</f>
        <v>/Барнаул/</v>
      </c>
      <c r="H81" s="7"/>
    </row>
  </sheetData>
  <mergeCells count="23">
    <mergeCell ref="A5:I5"/>
    <mergeCell ref="G6:G7"/>
    <mergeCell ref="I6:I7"/>
    <mergeCell ref="A1:I1"/>
    <mergeCell ref="A2:I2"/>
    <mergeCell ref="A3:I3"/>
    <mergeCell ref="A4:I4"/>
    <mergeCell ref="H6:H7"/>
    <mergeCell ref="B6:B7"/>
    <mergeCell ref="D6:D7"/>
    <mergeCell ref="F6:F7"/>
    <mergeCell ref="C6:C7"/>
    <mergeCell ref="E6:E7"/>
    <mergeCell ref="A71:A76"/>
    <mergeCell ref="A8:A13"/>
    <mergeCell ref="A15:A20"/>
    <mergeCell ref="A22:A27"/>
    <mergeCell ref="A29:A34"/>
    <mergeCell ref="A36:A41"/>
    <mergeCell ref="A43:A48"/>
    <mergeCell ref="A50:A55"/>
    <mergeCell ref="A57:A62"/>
    <mergeCell ref="A64:A69"/>
  </mergeCells>
  <phoneticPr fontId="0" type="noConversion"/>
  <printOptions horizontalCentered="1"/>
  <pageMargins left="0" right="0" top="0.15748031496062992" bottom="0.11811023622047245" header="0.6692913385826772" footer="0.59055118110236227"/>
  <pageSetup paperSize="9" scale="94" pageOrder="overThenDown" orientation="portrait" copies="2" r:id="rId1"/>
  <headerFooter alignWithMargins="0"/>
  <rowBreaks count="2" manualBreakCount="2">
    <brk id="56" max="8" man="1"/>
    <brk id="81" max="7" man="1"/>
  </rowBreaks>
  <colBreaks count="2" manualBreakCount="2">
    <brk id="13" max="1048575" man="1"/>
    <brk id="1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призеры</vt:lpstr>
      <vt:lpstr>призеры!Область_печати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2018-05-12T09:41:19Z</cp:lastPrinted>
  <dcterms:created xsi:type="dcterms:W3CDTF">1996-10-08T23:32:33Z</dcterms:created>
  <dcterms:modified xsi:type="dcterms:W3CDTF">2018-05-12T09:43:07Z</dcterms:modified>
</cp:coreProperties>
</file>